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ÁREA PRESUPUESTO\01. GESTION GASTOS\PRESUPUESTO 2022\1 INFORMES\Ejc pptal WEB\"/>
    </mc:Choice>
  </mc:AlternateContent>
  <xr:revisionPtr revIDLastSave="0" documentId="13_ncr:1_{0F596D6E-58E1-4E96-B3C5-EFA6DB876040}" xr6:coauthVersionLast="47" xr6:coauthVersionMax="47" xr10:uidLastSave="{00000000-0000-0000-0000-000000000000}"/>
  <bookViews>
    <workbookView xWindow="-120" yWindow="-120" windowWidth="25440" windowHeight="15390" firstSheet="1" activeTab="1" xr2:uid="{00000000-000D-0000-FFFF-FFFF00000000}"/>
  </bookViews>
  <sheets>
    <sheet name="DICIEMBRE" sheetId="1" state="hidden" r:id="rId1"/>
    <sheet name="Diciembre 2022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0" i="3" l="1"/>
  <c r="J19" i="3"/>
  <c r="F18" i="3"/>
  <c r="K16" i="3"/>
  <c r="K15" i="3"/>
  <c r="F14" i="3"/>
  <c r="K12" i="3"/>
  <c r="K11" i="3"/>
  <c r="J10" i="3"/>
  <c r="K8" i="3"/>
  <c r="K7" i="3"/>
  <c r="F17" i="3"/>
  <c r="F10" i="3"/>
  <c r="L9" i="3"/>
  <c r="G21" i="3"/>
  <c r="J20" i="3"/>
  <c r="F19" i="3"/>
  <c r="K18" i="3"/>
  <c r="L18" i="3"/>
  <c r="K17" i="3"/>
  <c r="J17" i="3"/>
  <c r="J16" i="3"/>
  <c r="F15" i="3"/>
  <c r="K13" i="3"/>
  <c r="J13" i="3"/>
  <c r="L13" i="3"/>
  <c r="J12" i="3"/>
  <c r="L11" i="3"/>
  <c r="K10" i="3"/>
  <c r="K9" i="3"/>
  <c r="J9" i="3"/>
  <c r="F9" i="3"/>
  <c r="J8" i="3"/>
  <c r="J7" i="3"/>
  <c r="F7" i="3"/>
  <c r="L7" i="3"/>
  <c r="K6" i="3"/>
  <c r="J6" i="3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18" i="3" l="1"/>
  <c r="K19" i="3"/>
  <c r="K21" i="3" s="1"/>
  <c r="H21" i="3"/>
  <c r="J11" i="3"/>
  <c r="J15" i="3"/>
  <c r="I21" i="3"/>
  <c r="F12" i="3"/>
  <c r="F8" i="3"/>
  <c r="D21" i="3"/>
  <c r="L16" i="3"/>
  <c r="C21" i="3"/>
  <c r="L20" i="3"/>
  <c r="F20" i="3"/>
  <c r="E21" i="3"/>
  <c r="L21" i="3" s="1"/>
  <c r="F11" i="3"/>
  <c r="F13" i="3"/>
  <c r="F16" i="3"/>
  <c r="L6" i="3"/>
  <c r="L10" i="3"/>
  <c r="L17" i="3"/>
  <c r="F6" i="3"/>
  <c r="L8" i="3"/>
  <c r="L12" i="3"/>
  <c r="L15" i="3"/>
  <c r="L19" i="3"/>
  <c r="L22" i="1"/>
  <c r="J21" i="3" l="1"/>
  <c r="F21" i="3"/>
  <c r="I22" i="1"/>
  <c r="H22" i="1"/>
  <c r="G22" i="1"/>
  <c r="R19" i="1" l="1"/>
  <c r="Q19" i="1"/>
  <c r="P19" i="1"/>
  <c r="K19" i="1"/>
  <c r="K15" i="1"/>
  <c r="J8" i="1"/>
  <c r="J7" i="1"/>
  <c r="R9" i="1" l="1"/>
  <c r="K7" i="1"/>
  <c r="K14" i="1"/>
  <c r="K18" i="1"/>
  <c r="R8" i="1"/>
  <c r="K8" i="1"/>
  <c r="Q8" i="1"/>
  <c r="P8" i="1"/>
  <c r="R7" i="1"/>
  <c r="Q7" i="1"/>
  <c r="P7" i="1"/>
  <c r="P13" i="1" l="1"/>
  <c r="F22" i="1" l="1"/>
  <c r="K9" i="1" l="1"/>
  <c r="P9" i="1"/>
  <c r="K10" i="1"/>
  <c r="P10" i="1"/>
  <c r="K11" i="1"/>
  <c r="P11" i="1"/>
  <c r="K12" i="1"/>
  <c r="P12" i="1"/>
  <c r="K13" i="1"/>
  <c r="P14" i="1"/>
  <c r="K16" i="1"/>
  <c r="P16" i="1"/>
  <c r="K17" i="1"/>
  <c r="P17" i="1"/>
  <c r="P18" i="1"/>
  <c r="P20" i="1"/>
  <c r="P21" i="1"/>
  <c r="K21" i="1" l="1"/>
  <c r="K20" i="1"/>
  <c r="J22" i="1"/>
  <c r="P22" i="1"/>
  <c r="Q21" i="1"/>
  <c r="Q20" i="1"/>
  <c r="Q18" i="1"/>
  <c r="Q17" i="1"/>
  <c r="Q16" i="1"/>
  <c r="Q14" i="1"/>
  <c r="Q13" i="1"/>
  <c r="Q12" i="1"/>
  <c r="Q11" i="1"/>
  <c r="Q10" i="1"/>
  <c r="Q9" i="1"/>
  <c r="R21" i="1"/>
  <c r="R20" i="1"/>
  <c r="R18" i="1"/>
  <c r="R17" i="1"/>
  <c r="R14" i="1"/>
  <c r="R13" i="1"/>
  <c r="R12" i="1"/>
  <c r="R10" i="1"/>
  <c r="K22" i="1" l="1"/>
  <c r="R11" i="1"/>
  <c r="R16" i="1"/>
  <c r="M22" i="1" l="1"/>
  <c r="Q22" i="1" l="1"/>
  <c r="R22" i="1"/>
  <c r="N22" i="1"/>
  <c r="O22" i="1"/>
</calcChain>
</file>

<file path=xl/sharedStrings.xml><?xml version="1.0" encoding="utf-8"?>
<sst xmlns="http://schemas.openxmlformats.org/spreadsheetml/2006/main" count="164" uniqueCount="86">
  <si>
    <t>TOTALES</t>
  </si>
  <si>
    <t>CSF</t>
  </si>
  <si>
    <t>Nación</t>
  </si>
  <si>
    <t>10</t>
  </si>
  <si>
    <t>(13)=(7)/(5) * 100</t>
  </si>
  <si>
    <t>(12) = (8)-(9)</t>
  </si>
  <si>
    <t>(11) = (7)-(8)</t>
  </si>
  <si>
    <t>(10)</t>
  </si>
  <si>
    <t>(9)</t>
  </si>
  <si>
    <t>(8)</t>
  </si>
  <si>
    <t>(7)</t>
  </si>
  <si>
    <t>(6)=(5)-(7)</t>
  </si>
  <si>
    <t>(5) = (1)+(2)-(3)-(4)</t>
  </si>
  <si>
    <t>(4)</t>
  </si>
  <si>
    <t>(3)</t>
  </si>
  <si>
    <t>(2)</t>
  </si>
  <si>
    <t>(1)</t>
  </si>
  <si>
    <t xml:space="preserve">EJECUCION PRESUPUESTAL </t>
  </si>
  <si>
    <t>CUENTAS POR PAGAR</t>
  </si>
  <si>
    <t xml:space="preserve">RESERVAS PRESUPUESTALES </t>
  </si>
  <si>
    <t>REINTEGROS</t>
  </si>
  <si>
    <t xml:space="preserve">PAGOS </t>
  </si>
  <si>
    <t xml:space="preserve">OBLIGACION </t>
  </si>
  <si>
    <t>COMPROMISOS</t>
  </si>
  <si>
    <t>APR SIN COMPROMETER</t>
  </si>
  <si>
    <t>APR VIGENTE</t>
  </si>
  <si>
    <t>MOD.NEGATIVAS      (-)</t>
  </si>
  <si>
    <t>MOD.POSITIVAS      (+)</t>
  </si>
  <si>
    <t>APRP.INICIAL</t>
  </si>
  <si>
    <t>NOMBRE</t>
  </si>
  <si>
    <t>SITUACION</t>
  </si>
  <si>
    <t>RECURSO</t>
  </si>
  <si>
    <t>FUENTE</t>
  </si>
  <si>
    <t>RUBRO</t>
  </si>
  <si>
    <t>VIGENCIA ACTUAL</t>
  </si>
  <si>
    <t>INFORME ACUMULADO DE EJECUCIÓN DEL PRESUPUESTO</t>
  </si>
  <si>
    <t>131401 - UNIDAD ADMINISTRATIVA ESPECIAL DE GESTIÓN PENSIONAL Y CONTRIBUCIONES PARAFISCALES DE LA PROTECCIÓN SOCIAL</t>
  </si>
  <si>
    <t>A-01-01-01</t>
  </si>
  <si>
    <t>A-01-01-02</t>
  </si>
  <si>
    <t>A-01-01-03</t>
  </si>
  <si>
    <t>A-01-02-01</t>
  </si>
  <si>
    <t>A-01-02-02</t>
  </si>
  <si>
    <t>A-01-02-03</t>
  </si>
  <si>
    <t>A-03-04-02-012</t>
  </si>
  <si>
    <t>A-08-01</t>
  </si>
  <si>
    <t>C-1399-1000-3</t>
  </si>
  <si>
    <t>SALARIO</t>
  </si>
  <si>
    <t>CONTRIBUCIONES INHERENTES A LA NÓMINA</t>
  </si>
  <si>
    <t>REMUNERACIONES NO CONSTITUTIVAS DE FACTOR SALARIAL</t>
  </si>
  <si>
    <t>INCAPACIDADES Y LICENCIAS DE MATERNIDAD Y PATERNIDAD (NO DE PENSIONES)</t>
  </si>
  <si>
    <t>IMPUESTOS</t>
  </si>
  <si>
    <t>MEJORAMIENTO DEL SOPORTE DE LAS TECNOLOGÍAS DE INFORMACIÓN EN LA UGPP  BOGOTÁ</t>
  </si>
  <si>
    <t>A-03-03-01-999</t>
  </si>
  <si>
    <t>OTRAS TRANSFERENCIAS - DISTRIBUCIÓN PREVIO CONCEPTO DGPPN</t>
  </si>
  <si>
    <t>APLAZAMIENTOS Y/O BLOQUEOS</t>
  </si>
  <si>
    <t>A-02</t>
  </si>
  <si>
    <t>A-03-02-02</t>
  </si>
  <si>
    <t>A-03-10</t>
  </si>
  <si>
    <t>B-10-01-03</t>
  </si>
  <si>
    <t>11</t>
  </si>
  <si>
    <t>SSF</t>
  </si>
  <si>
    <t>13</t>
  </si>
  <si>
    <t>ADQUISICIÓN DE BIENES  Y SERVICIOS</t>
  </si>
  <si>
    <t>A ORGANIZACIONES INTERNACIONALES</t>
  </si>
  <si>
    <t>SENTENCIAS Y CONCILIACIONES</t>
  </si>
  <si>
    <t>OTRAS CUENTAS POR PAGAR</t>
  </si>
  <si>
    <t>A-08-04-04</t>
  </si>
  <si>
    <t>CONTRIBUCIÓN DE VALORIZACIÓN MUNICIPAL</t>
  </si>
  <si>
    <t>PERÍODO: ENERO-OCTUBRE DE 2022</t>
  </si>
  <si>
    <t>(3) = (1)+(2)</t>
  </si>
  <si>
    <t>(5)</t>
  </si>
  <si>
    <t>(6)</t>
  </si>
  <si>
    <t>(4)=(3)-(5)</t>
  </si>
  <si>
    <t>(8) = (5)-(6)</t>
  </si>
  <si>
    <t>(9) = (6)-(7)</t>
  </si>
  <si>
    <t>(10)=(5)/(3) %</t>
  </si>
  <si>
    <t>INCAPACIDADES Y LICENCIAS DE MATERNIDAD Y PATERNIDAD</t>
  </si>
  <si>
    <t>MEJORAMIENTO DEL SOPORTE DE LAS TECNOLOGÍAS DE INFORMACIÓN</t>
  </si>
  <si>
    <t>MODIFIC.</t>
  </si>
  <si>
    <t>SIN COMPROMETER</t>
  </si>
  <si>
    <t>APR. INICIAL</t>
  </si>
  <si>
    <t xml:space="preserve">RESERVAS PREPTALES </t>
  </si>
  <si>
    <t>ENERO-DICIEMBRE DE 2022</t>
  </si>
  <si>
    <t>Millones de $$</t>
  </si>
  <si>
    <t>COMPROM.</t>
  </si>
  <si>
    <t xml:space="preserve">% EJECUCION PREPTAL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</si>
</sst>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&quot;$&quot;\ * #,##0.00_-;\-&quot;$&quot;\ * #,##0.00_-;_-&quot;$&quot;\ * &quot;-&quot;??_-;_-@_-"/>
    <numFmt numFmtId="165" formatCode="_(&quot;$&quot;\ * #,##0.00_);_(&quot;$&quot;\ * \(#,##0.00\);_(&quot;$&quot;\ * &quot;-&quot;??_);_(@_)"/>
    <numFmt numFmtId="166" formatCode="0.000000000000000%"/>
    <numFmt numFmtId="167" formatCode="_(&quot;$&quot;\ * #,##0_);_(&quot;$&quot;\ * \(#,##0\);_(&quot;$&quot;\ * &quot;-&quot;??_);_(@_)"/>
    <numFmt numFmtId="169" formatCode="0.0%"/>
    <numFmt numFmtId="170" formatCode="[$-1240A]&quot;$&quot;\ #,##0.00;\-&quot;$&quot;\ #,##0.00"/>
    <numFmt numFmtId="173" formatCode="_(&quot;$&quot;\ * #,##0.0_);_(&quot;$&quot;\ * \(#,##0.0\);_(&quot;$&quot;\ 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8"/>
      <color rgb="FF000000"/>
      <name val="Arial Narrow"/>
      <family val="2"/>
    </font>
    <font>
      <b/>
      <sz val="7"/>
      <color theme="1"/>
      <name val="Arial Narrow"/>
      <family val="2"/>
    </font>
    <font>
      <sz val="9"/>
      <color rgb="FF000000"/>
      <name val="Arial Narrow"/>
      <family val="2"/>
    </font>
    <font>
      <sz val="9"/>
      <color theme="1"/>
      <name val="Arial Narrow"/>
      <family val="2"/>
    </font>
    <font>
      <sz val="8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1" fillId="0" borderId="0"/>
    <xf numFmtId="0" fontId="5" fillId="0" borderId="0"/>
  </cellStyleXfs>
  <cellXfs count="71">
    <xf numFmtId="0" fontId="0" fillId="0" borderId="0" xfId="0"/>
    <xf numFmtId="0" fontId="2" fillId="0" borderId="0" xfId="0" applyFont="1"/>
    <xf numFmtId="10" fontId="3" fillId="0" borderId="1" xfId="2" applyNumberFormat="1" applyFont="1" applyBorder="1" applyAlignment="1">
      <alignment horizontal="center"/>
    </xf>
    <xf numFmtId="165" fontId="3" fillId="0" borderId="1" xfId="1" applyFont="1" applyBorder="1"/>
    <xf numFmtId="3" fontId="2" fillId="0" borderId="2" xfId="1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10" fontId="2" fillId="0" borderId="0" xfId="2" applyNumberFormat="1" applyFont="1"/>
    <xf numFmtId="10" fontId="2" fillId="0" borderId="4" xfId="2" applyNumberFormat="1" applyFont="1" applyBorder="1" applyAlignment="1">
      <alignment horizontal="center" vertical="center"/>
    </xf>
    <xf numFmtId="3" fontId="2" fillId="0" borderId="4" xfId="1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3" fontId="6" fillId="0" borderId="4" xfId="3" applyNumberFormat="1" applyFont="1" applyBorder="1" applyAlignment="1">
      <alignment horizontal="right" vertical="center" wrapText="1" readingOrder="1"/>
    </xf>
    <xf numFmtId="3" fontId="6" fillId="0" borderId="2" xfId="3" applyNumberFormat="1" applyFont="1" applyBorder="1" applyAlignment="1">
      <alignment horizontal="right" vertical="center" wrapText="1" readingOrder="1"/>
    </xf>
    <xf numFmtId="166" fontId="2" fillId="0" borderId="0" xfId="0" applyNumberFormat="1" applyFont="1"/>
    <xf numFmtId="3" fontId="2" fillId="0" borderId="0" xfId="0" applyNumberFormat="1" applyFont="1"/>
    <xf numFmtId="3" fontId="2" fillId="0" borderId="2" xfId="1" applyNumberFormat="1" applyFont="1" applyBorder="1" applyAlignment="1">
      <alignment horizontal="right" vertical="center"/>
    </xf>
    <xf numFmtId="3" fontId="2" fillId="0" borderId="4" xfId="1" applyNumberFormat="1" applyFont="1" applyFill="1" applyBorder="1" applyAlignment="1">
      <alignment horizontal="center" vertical="center"/>
    </xf>
    <xf numFmtId="164" fontId="2" fillId="0" borderId="0" xfId="0" applyNumberFormat="1" applyFont="1"/>
    <xf numFmtId="167" fontId="3" fillId="0" borderId="1" xfId="1" applyNumberFormat="1" applyFont="1" applyBorder="1"/>
    <xf numFmtId="9" fontId="2" fillId="0" borderId="0" xfId="2" applyFont="1"/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2" borderId="1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vertical="center" wrapText="1"/>
    </xf>
    <xf numFmtId="3" fontId="8" fillId="0" borderId="4" xfId="3" applyNumberFormat="1" applyFont="1" applyBorder="1" applyAlignment="1">
      <alignment horizontal="right" vertical="center" wrapText="1" readingOrder="1"/>
    </xf>
    <xf numFmtId="3" fontId="9" fillId="0" borderId="2" xfId="1" applyNumberFormat="1" applyFont="1" applyBorder="1" applyAlignment="1">
      <alignment horizontal="center" vertical="center"/>
    </xf>
    <xf numFmtId="3" fontId="9" fillId="0" borderId="4" xfId="1" applyNumberFormat="1" applyFont="1" applyFill="1" applyBorder="1" applyAlignment="1">
      <alignment horizontal="center" vertical="center"/>
    </xf>
    <xf numFmtId="3" fontId="9" fillId="0" borderId="4" xfId="1" applyNumberFormat="1" applyFont="1" applyBorder="1" applyAlignment="1">
      <alignment horizontal="center" vertical="center"/>
    </xf>
    <xf numFmtId="10" fontId="9" fillId="0" borderId="4" xfId="2" applyNumberFormat="1" applyFont="1" applyBorder="1" applyAlignment="1">
      <alignment horizontal="center" vertical="center"/>
    </xf>
    <xf numFmtId="0" fontId="3" fillId="0" borderId="0" xfId="0" applyFont="1"/>
    <xf numFmtId="0" fontId="3" fillId="0" borderId="21" xfId="0" applyFont="1" applyBorder="1"/>
    <xf numFmtId="170" fontId="10" fillId="0" borderId="22" xfId="0" applyNumberFormat="1" applyFont="1" applyBorder="1" applyAlignment="1">
      <alignment readingOrder="1"/>
    </xf>
    <xf numFmtId="0" fontId="7" fillId="2" borderId="23" xfId="0" applyFont="1" applyFill="1" applyBorder="1" applyAlignment="1">
      <alignment horizontal="center" vertical="center" wrapText="1"/>
    </xf>
    <xf numFmtId="49" fontId="7" fillId="2" borderId="24" xfId="0" applyNumberFormat="1" applyFont="1" applyFill="1" applyBorder="1" applyAlignment="1">
      <alignment horizontal="center" vertical="center" wrapText="1"/>
    </xf>
    <xf numFmtId="3" fontId="9" fillId="0" borderId="25" xfId="1" applyNumberFormat="1" applyFont="1" applyBorder="1" applyAlignment="1">
      <alignment horizontal="center" vertical="center"/>
    </xf>
    <xf numFmtId="3" fontId="9" fillId="0" borderId="26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3" fontId="8" fillId="0" borderId="27" xfId="3" applyNumberFormat="1" applyFont="1" applyBorder="1" applyAlignment="1">
      <alignment horizontal="right" vertical="center" wrapText="1" readingOrder="1"/>
    </xf>
    <xf numFmtId="3" fontId="9" fillId="0" borderId="8" xfId="1" applyNumberFormat="1" applyFont="1" applyBorder="1" applyAlignment="1">
      <alignment horizontal="center" vertical="center"/>
    </xf>
    <xf numFmtId="3" fontId="9" fillId="0" borderId="27" xfId="1" applyNumberFormat="1" applyFont="1" applyFill="1" applyBorder="1" applyAlignment="1">
      <alignment horizontal="center" vertical="center"/>
    </xf>
    <xf numFmtId="3" fontId="9" fillId="0" borderId="28" xfId="1" applyNumberFormat="1" applyFont="1" applyFill="1" applyBorder="1" applyAlignment="1">
      <alignment horizontal="center" vertical="center"/>
    </xf>
    <xf numFmtId="169" fontId="2" fillId="0" borderId="0" xfId="2" applyNumberFormat="1" applyFont="1"/>
    <xf numFmtId="173" fontId="3" fillId="0" borderId="1" xfId="1" applyNumberFormat="1" applyFont="1" applyBorder="1"/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2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/>
    </xf>
    <xf numFmtId="0" fontId="7" fillId="2" borderId="14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</cellXfs>
  <cellStyles count="8">
    <cellStyle name="Moneda" xfId="1" builtinId="4"/>
    <cellStyle name="Normal" xfId="0" builtinId="0"/>
    <cellStyle name="Normal 10" xfId="4" xr:uid="{00000000-0005-0000-0000-000003000000}"/>
    <cellStyle name="Normal 2" xfId="5" xr:uid="{00000000-0005-0000-0000-000004000000}"/>
    <cellStyle name="Normal 2 2" xfId="3" xr:uid="{00000000-0005-0000-0000-000005000000}"/>
    <cellStyle name="Normal 2_Enero 2014" xfId="6" xr:uid="{00000000-0005-0000-0000-000006000000}"/>
    <cellStyle name="Normal 3" xfId="7" xr:uid="{00000000-0005-0000-0000-000007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2"/>
  <sheetViews>
    <sheetView topLeftCell="A5" zoomScaleNormal="100" workbookViewId="0">
      <selection activeCell="G17" sqref="G17"/>
    </sheetView>
  </sheetViews>
  <sheetFormatPr baseColWidth="10" defaultRowHeight="12.75" x14ac:dyDescent="0.25"/>
  <cols>
    <col min="1" max="1" width="9.7109375" style="1" bestFit="1" customWidth="1"/>
    <col min="2" max="2" width="6.28515625" style="1" hidden="1" customWidth="1"/>
    <col min="3" max="3" width="7.7109375" style="1" hidden="1" customWidth="1"/>
    <col min="4" max="4" width="8.42578125" style="1" hidden="1" customWidth="1"/>
    <col min="5" max="5" width="40.85546875" style="1" customWidth="1"/>
    <col min="6" max="6" width="16.140625" style="1" customWidth="1"/>
    <col min="7" max="8" width="14" style="1" customWidth="1"/>
    <col min="9" max="9" width="13.28515625" style="1" customWidth="1"/>
    <col min="10" max="13" width="14.7109375" style="1" bestFit="1" customWidth="1"/>
    <col min="14" max="14" width="16.140625" style="1" customWidth="1"/>
    <col min="15" max="15" width="9.7109375" style="1" bestFit="1" customWidth="1"/>
    <col min="16" max="16" width="14" style="1" bestFit="1" customWidth="1"/>
    <col min="17" max="17" width="12" style="1" customWidth="1"/>
    <col min="18" max="18" width="11.7109375" style="1" bestFit="1" customWidth="1"/>
    <col min="19" max="16384" width="11.42578125" style="1"/>
  </cols>
  <sheetData>
    <row r="1" spans="1:18" x14ac:dyDescent="0.25">
      <c r="A1" s="56" t="s">
        <v>36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</row>
    <row r="2" spans="1:18" x14ac:dyDescent="0.25">
      <c r="A2" s="58" t="s">
        <v>35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</row>
    <row r="3" spans="1:18" x14ac:dyDescent="0.25">
      <c r="A3" s="58" t="s">
        <v>34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</row>
    <row r="4" spans="1:18" ht="13.5" thickBot="1" x14ac:dyDescent="0.3">
      <c r="A4" s="60" t="s">
        <v>68</v>
      </c>
      <c r="B4" s="61"/>
      <c r="C4" s="61"/>
      <c r="D4" s="61"/>
      <c r="E4" s="61"/>
    </row>
    <row r="5" spans="1:18" ht="25.5" x14ac:dyDescent="0.25">
      <c r="A5" s="62" t="s">
        <v>33</v>
      </c>
      <c r="B5" s="64" t="s">
        <v>32</v>
      </c>
      <c r="C5" s="64" t="s">
        <v>31</v>
      </c>
      <c r="D5" s="66" t="s">
        <v>30</v>
      </c>
      <c r="E5" s="64" t="s">
        <v>29</v>
      </c>
      <c r="F5" s="17" t="s">
        <v>28</v>
      </c>
      <c r="G5" s="17" t="s">
        <v>27</v>
      </c>
      <c r="H5" s="17" t="s">
        <v>26</v>
      </c>
      <c r="I5" s="17" t="s">
        <v>54</v>
      </c>
      <c r="J5" s="17" t="s">
        <v>25</v>
      </c>
      <c r="K5" s="17" t="s">
        <v>24</v>
      </c>
      <c r="L5" s="17" t="s">
        <v>23</v>
      </c>
      <c r="M5" s="17" t="s">
        <v>22</v>
      </c>
      <c r="N5" s="17" t="s">
        <v>21</v>
      </c>
      <c r="O5" s="17" t="s">
        <v>20</v>
      </c>
      <c r="P5" s="17" t="s">
        <v>19</v>
      </c>
      <c r="Q5" s="17" t="s">
        <v>18</v>
      </c>
      <c r="R5" s="16" t="s">
        <v>17</v>
      </c>
    </row>
    <row r="6" spans="1:18" ht="15.75" customHeight="1" thickBot="1" x14ac:dyDescent="0.3">
      <c r="A6" s="63"/>
      <c r="B6" s="65"/>
      <c r="C6" s="65"/>
      <c r="D6" s="67"/>
      <c r="E6" s="65"/>
      <c r="F6" s="15" t="s">
        <v>16</v>
      </c>
      <c r="G6" s="15" t="s">
        <v>15</v>
      </c>
      <c r="H6" s="15" t="s">
        <v>14</v>
      </c>
      <c r="I6" s="15" t="s">
        <v>13</v>
      </c>
      <c r="J6" s="15" t="s">
        <v>12</v>
      </c>
      <c r="K6" s="15" t="s">
        <v>11</v>
      </c>
      <c r="L6" s="15" t="s">
        <v>10</v>
      </c>
      <c r="M6" s="15" t="s">
        <v>9</v>
      </c>
      <c r="N6" s="15" t="s">
        <v>8</v>
      </c>
      <c r="O6" s="15" t="s">
        <v>7</v>
      </c>
      <c r="P6" s="15" t="s">
        <v>6</v>
      </c>
      <c r="Q6" s="15" t="s">
        <v>5</v>
      </c>
      <c r="R6" s="14" t="s">
        <v>4</v>
      </c>
    </row>
    <row r="7" spans="1:18" ht="23.25" customHeight="1" x14ac:dyDescent="0.25">
      <c r="A7" s="13" t="s">
        <v>37</v>
      </c>
      <c r="B7" s="12" t="s">
        <v>2</v>
      </c>
      <c r="C7" s="12" t="s">
        <v>3</v>
      </c>
      <c r="D7" s="11" t="s">
        <v>1</v>
      </c>
      <c r="E7" s="10" t="s">
        <v>46</v>
      </c>
      <c r="F7" s="18">
        <v>53217000000</v>
      </c>
      <c r="G7" s="4">
        <v>2300000000</v>
      </c>
      <c r="H7" s="4">
        <v>0</v>
      </c>
      <c r="I7" s="22">
        <v>0</v>
      </c>
      <c r="J7" s="23">
        <f t="shared" ref="J7:J21" si="0">+F7+G7-H7-I7</f>
        <v>55517000000</v>
      </c>
      <c r="K7" s="23">
        <f>+J7-L7</f>
        <v>895661540</v>
      </c>
      <c r="L7" s="23">
        <v>54621338460</v>
      </c>
      <c r="M7" s="23">
        <v>54621338460</v>
      </c>
      <c r="N7" s="23">
        <v>54598596048</v>
      </c>
      <c r="O7" s="9">
        <v>0</v>
      </c>
      <c r="P7" s="9">
        <f>+L7-M7</f>
        <v>0</v>
      </c>
      <c r="Q7" s="9">
        <f>+M7-N7</f>
        <v>22742412</v>
      </c>
      <c r="R7" s="8">
        <f>+L7/J7</f>
        <v>0.9838668959057586</v>
      </c>
    </row>
    <row r="8" spans="1:18" ht="23.25" customHeight="1" x14ac:dyDescent="0.25">
      <c r="A8" s="13" t="s">
        <v>38</v>
      </c>
      <c r="B8" s="12" t="s">
        <v>2</v>
      </c>
      <c r="C8" s="12" t="s">
        <v>3</v>
      </c>
      <c r="D8" s="11" t="s">
        <v>1</v>
      </c>
      <c r="E8" s="10" t="s">
        <v>47</v>
      </c>
      <c r="F8" s="18">
        <v>19454000000</v>
      </c>
      <c r="G8" s="4">
        <v>730000000</v>
      </c>
      <c r="H8" s="4">
        <v>0</v>
      </c>
      <c r="I8" s="22">
        <v>0</v>
      </c>
      <c r="J8" s="23">
        <f t="shared" si="0"/>
        <v>20184000000</v>
      </c>
      <c r="K8" s="23">
        <f>+J8-L8</f>
        <v>0</v>
      </c>
      <c r="L8" s="23">
        <v>20184000000</v>
      </c>
      <c r="M8" s="23">
        <v>20184000000</v>
      </c>
      <c r="N8" s="23">
        <v>20184000000</v>
      </c>
      <c r="O8" s="9">
        <v>0</v>
      </c>
      <c r="P8" s="9">
        <f>+L8-M8</f>
        <v>0</v>
      </c>
      <c r="Q8" s="9">
        <f>+M8-N8</f>
        <v>0</v>
      </c>
      <c r="R8" s="8">
        <f>+L8/J8</f>
        <v>1</v>
      </c>
    </row>
    <row r="9" spans="1:18" ht="23.25" customHeight="1" x14ac:dyDescent="0.25">
      <c r="A9" s="13" t="s">
        <v>39</v>
      </c>
      <c r="B9" s="12" t="s">
        <v>2</v>
      </c>
      <c r="C9" s="12" t="s">
        <v>3</v>
      </c>
      <c r="D9" s="11" t="s">
        <v>1</v>
      </c>
      <c r="E9" s="10" t="s">
        <v>48</v>
      </c>
      <c r="F9" s="18">
        <v>4182000000</v>
      </c>
      <c r="G9" s="4">
        <v>935000000</v>
      </c>
      <c r="H9" s="4">
        <v>0</v>
      </c>
      <c r="I9" s="22">
        <v>0</v>
      </c>
      <c r="J9" s="23">
        <f t="shared" si="0"/>
        <v>5117000000</v>
      </c>
      <c r="K9" s="23">
        <f t="shared" ref="K9:K21" si="1">+J9-L9</f>
        <v>127742590</v>
      </c>
      <c r="L9" s="23">
        <v>4989257410</v>
      </c>
      <c r="M9" s="23">
        <v>4989257410</v>
      </c>
      <c r="N9" s="23">
        <v>4969223048</v>
      </c>
      <c r="O9" s="9">
        <v>0</v>
      </c>
      <c r="P9" s="9">
        <f t="shared" ref="P9:P21" si="2">+L9-M9</f>
        <v>0</v>
      </c>
      <c r="Q9" s="9">
        <f t="shared" ref="Q9:Q21" si="3">+M9-N9</f>
        <v>20034362</v>
      </c>
      <c r="R9" s="8">
        <f>+L9/J9</f>
        <v>0.97503564784053154</v>
      </c>
    </row>
    <row r="10" spans="1:18" ht="23.25" customHeight="1" x14ac:dyDescent="0.25">
      <c r="A10" s="13" t="s">
        <v>40</v>
      </c>
      <c r="B10" s="12" t="s">
        <v>2</v>
      </c>
      <c r="C10" s="12" t="s">
        <v>3</v>
      </c>
      <c r="D10" s="11" t="s">
        <v>1</v>
      </c>
      <c r="E10" s="10" t="s">
        <v>46</v>
      </c>
      <c r="F10" s="18">
        <v>14693000000</v>
      </c>
      <c r="G10" s="4">
        <v>0</v>
      </c>
      <c r="H10" s="4">
        <v>150000000</v>
      </c>
      <c r="I10" s="22">
        <v>0</v>
      </c>
      <c r="J10" s="23">
        <f t="shared" si="0"/>
        <v>14543000000</v>
      </c>
      <c r="K10" s="23">
        <f t="shared" si="1"/>
        <v>295097461</v>
      </c>
      <c r="L10" s="23">
        <v>14247902539</v>
      </c>
      <c r="M10" s="23">
        <v>14247902539</v>
      </c>
      <c r="N10" s="23">
        <v>14246648740</v>
      </c>
      <c r="O10" s="9">
        <v>0</v>
      </c>
      <c r="P10" s="9">
        <f t="shared" si="2"/>
        <v>0</v>
      </c>
      <c r="Q10" s="9">
        <f t="shared" si="3"/>
        <v>1253799</v>
      </c>
      <c r="R10" s="8">
        <f t="shared" ref="R10:R21" si="4">+L10/J10</f>
        <v>0.97970862538678405</v>
      </c>
    </row>
    <row r="11" spans="1:18" ht="23.25" customHeight="1" x14ac:dyDescent="0.25">
      <c r="A11" s="13" t="s">
        <v>41</v>
      </c>
      <c r="B11" s="12" t="s">
        <v>2</v>
      </c>
      <c r="C11" s="12" t="s">
        <v>3</v>
      </c>
      <c r="D11" s="11" t="s">
        <v>1</v>
      </c>
      <c r="E11" s="10" t="s">
        <v>47</v>
      </c>
      <c r="F11" s="18">
        <v>5343000000</v>
      </c>
      <c r="G11" s="4">
        <v>25000000</v>
      </c>
      <c r="H11" s="4">
        <v>0</v>
      </c>
      <c r="I11" s="22">
        <v>0</v>
      </c>
      <c r="J11" s="23">
        <f t="shared" si="0"/>
        <v>5368000000</v>
      </c>
      <c r="K11" s="23">
        <f t="shared" si="1"/>
        <v>70834</v>
      </c>
      <c r="L11" s="23">
        <v>5367929166</v>
      </c>
      <c r="M11" s="23">
        <v>5367929166</v>
      </c>
      <c r="N11" s="23">
        <v>5367929166</v>
      </c>
      <c r="O11" s="9">
        <v>0</v>
      </c>
      <c r="P11" s="9">
        <f t="shared" si="2"/>
        <v>0</v>
      </c>
      <c r="Q11" s="9">
        <f t="shared" si="3"/>
        <v>0</v>
      </c>
      <c r="R11" s="8">
        <f t="shared" si="4"/>
        <v>0.99998680439642329</v>
      </c>
    </row>
    <row r="12" spans="1:18" ht="23.25" customHeight="1" x14ac:dyDescent="0.25">
      <c r="A12" s="13" t="s">
        <v>42</v>
      </c>
      <c r="B12" s="12" t="s">
        <v>2</v>
      </c>
      <c r="C12" s="12" t="s">
        <v>3</v>
      </c>
      <c r="D12" s="11" t="s">
        <v>1</v>
      </c>
      <c r="E12" s="10" t="s">
        <v>48</v>
      </c>
      <c r="F12" s="18">
        <v>925000000</v>
      </c>
      <c r="G12" s="4">
        <v>210000000</v>
      </c>
      <c r="H12" s="4">
        <v>0</v>
      </c>
      <c r="I12" s="22">
        <v>0</v>
      </c>
      <c r="J12" s="23">
        <f t="shared" si="0"/>
        <v>1135000000</v>
      </c>
      <c r="K12" s="23">
        <f t="shared" si="1"/>
        <v>21282601</v>
      </c>
      <c r="L12" s="23">
        <v>1113717399</v>
      </c>
      <c r="M12" s="23">
        <v>1113717399</v>
      </c>
      <c r="N12" s="23">
        <v>1113717399</v>
      </c>
      <c r="O12" s="9">
        <v>0</v>
      </c>
      <c r="P12" s="9">
        <f t="shared" si="2"/>
        <v>0</v>
      </c>
      <c r="Q12" s="9">
        <f t="shared" si="3"/>
        <v>0</v>
      </c>
      <c r="R12" s="8">
        <f t="shared" si="4"/>
        <v>0.98124880969162998</v>
      </c>
    </row>
    <row r="13" spans="1:18" ht="23.25" customHeight="1" x14ac:dyDescent="0.25">
      <c r="A13" s="6" t="s">
        <v>55</v>
      </c>
      <c r="B13" s="12" t="s">
        <v>2</v>
      </c>
      <c r="C13" s="12" t="s">
        <v>3</v>
      </c>
      <c r="D13" s="11" t="s">
        <v>1</v>
      </c>
      <c r="E13" s="5" t="s">
        <v>62</v>
      </c>
      <c r="F13" s="19">
        <v>83380000000</v>
      </c>
      <c r="G13" s="4">
        <v>4941244000</v>
      </c>
      <c r="H13" s="4">
        <v>1114244000</v>
      </c>
      <c r="I13" s="22">
        <v>0</v>
      </c>
      <c r="J13" s="23">
        <f t="shared" si="0"/>
        <v>87207000000</v>
      </c>
      <c r="K13" s="23">
        <f t="shared" si="1"/>
        <v>392568456.66000366</v>
      </c>
      <c r="L13" s="23">
        <v>86814431543.339996</v>
      </c>
      <c r="M13" s="23">
        <v>84174782921.949997</v>
      </c>
      <c r="N13" s="23">
        <v>84162282921.949997</v>
      </c>
      <c r="O13" s="9">
        <v>0</v>
      </c>
      <c r="P13" s="9">
        <f>+L13-M13</f>
        <v>2639648621.3899994</v>
      </c>
      <c r="Q13" s="9">
        <f t="shared" si="3"/>
        <v>12500000</v>
      </c>
      <c r="R13" s="8">
        <f t="shared" si="4"/>
        <v>0.99549842952217138</v>
      </c>
    </row>
    <row r="14" spans="1:18" ht="23.25" customHeight="1" x14ac:dyDescent="0.25">
      <c r="A14" s="6" t="s">
        <v>56</v>
      </c>
      <c r="B14" s="12" t="s">
        <v>2</v>
      </c>
      <c r="C14" s="12" t="s">
        <v>3</v>
      </c>
      <c r="D14" s="11" t="s">
        <v>1</v>
      </c>
      <c r="E14" s="5" t="s">
        <v>63</v>
      </c>
      <c r="F14" s="19">
        <v>21000000</v>
      </c>
      <c r="G14" s="4">
        <v>0</v>
      </c>
      <c r="H14" s="4">
        <v>0</v>
      </c>
      <c r="I14" s="22">
        <v>0</v>
      </c>
      <c r="J14" s="23">
        <f t="shared" si="0"/>
        <v>21000000</v>
      </c>
      <c r="K14" s="23">
        <f>+J14-L14</f>
        <v>1233700</v>
      </c>
      <c r="L14" s="23">
        <v>19766300</v>
      </c>
      <c r="M14" s="23">
        <v>19766300</v>
      </c>
      <c r="N14" s="23">
        <v>19766300</v>
      </c>
      <c r="O14" s="9">
        <v>0</v>
      </c>
      <c r="P14" s="9">
        <f t="shared" si="2"/>
        <v>0</v>
      </c>
      <c r="Q14" s="9">
        <f t="shared" si="3"/>
        <v>0</v>
      </c>
      <c r="R14" s="8">
        <f t="shared" si="4"/>
        <v>0.94125238095238095</v>
      </c>
    </row>
    <row r="15" spans="1:18" ht="23.25" customHeight="1" x14ac:dyDescent="0.25">
      <c r="A15" s="6" t="s">
        <v>52</v>
      </c>
      <c r="B15" s="12" t="s">
        <v>2</v>
      </c>
      <c r="C15" s="12" t="s">
        <v>3</v>
      </c>
      <c r="D15" s="11" t="s">
        <v>1</v>
      </c>
      <c r="E15" s="5" t="s">
        <v>53</v>
      </c>
      <c r="F15" s="19">
        <v>5773000000</v>
      </c>
      <c r="G15" s="4">
        <v>0</v>
      </c>
      <c r="H15" s="4">
        <v>5773000000</v>
      </c>
      <c r="I15" s="22">
        <v>0</v>
      </c>
      <c r="J15" s="23">
        <f t="shared" si="0"/>
        <v>0</v>
      </c>
      <c r="K15" s="23">
        <f>+J15-L15</f>
        <v>0</v>
      </c>
      <c r="L15" s="23">
        <v>0</v>
      </c>
      <c r="M15" s="23">
        <v>0</v>
      </c>
      <c r="N15" s="23">
        <v>0</v>
      </c>
      <c r="O15" s="9">
        <v>0</v>
      </c>
      <c r="P15" s="9">
        <v>0</v>
      </c>
      <c r="Q15" s="9">
        <v>0</v>
      </c>
      <c r="R15" s="8">
        <v>0</v>
      </c>
    </row>
    <row r="16" spans="1:18" ht="23.25" customHeight="1" x14ac:dyDescent="0.25">
      <c r="A16" s="6" t="s">
        <v>43</v>
      </c>
      <c r="B16" s="12" t="s">
        <v>2</v>
      </c>
      <c r="C16" s="12" t="s">
        <v>3</v>
      </c>
      <c r="D16" s="11" t="s">
        <v>1</v>
      </c>
      <c r="E16" s="5" t="s">
        <v>49</v>
      </c>
      <c r="F16" s="19">
        <v>431000000</v>
      </c>
      <c r="G16" s="4">
        <v>150000000</v>
      </c>
      <c r="H16" s="4">
        <v>0</v>
      </c>
      <c r="I16" s="22">
        <v>0</v>
      </c>
      <c r="J16" s="23">
        <f t="shared" si="0"/>
        <v>581000000</v>
      </c>
      <c r="K16" s="23">
        <f t="shared" si="1"/>
        <v>42059359</v>
      </c>
      <c r="L16" s="23">
        <v>538940641</v>
      </c>
      <c r="M16" s="23">
        <v>538940641</v>
      </c>
      <c r="N16" s="23">
        <v>538940641</v>
      </c>
      <c r="O16" s="9">
        <v>0</v>
      </c>
      <c r="P16" s="9">
        <f t="shared" si="2"/>
        <v>0</v>
      </c>
      <c r="Q16" s="9">
        <f t="shared" si="3"/>
        <v>0</v>
      </c>
      <c r="R16" s="8">
        <f t="shared" si="4"/>
        <v>0.92760867641996558</v>
      </c>
    </row>
    <row r="17" spans="1:18" ht="23.25" customHeight="1" x14ac:dyDescent="0.25">
      <c r="A17" s="6" t="s">
        <v>57</v>
      </c>
      <c r="B17" s="12" t="s">
        <v>2</v>
      </c>
      <c r="C17" s="12" t="s">
        <v>3</v>
      </c>
      <c r="D17" s="11" t="s">
        <v>1</v>
      </c>
      <c r="E17" s="5" t="s">
        <v>64</v>
      </c>
      <c r="F17" s="19">
        <v>11990000000</v>
      </c>
      <c r="G17" s="4">
        <v>1934000000</v>
      </c>
      <c r="H17" s="4">
        <v>0</v>
      </c>
      <c r="I17" s="22">
        <v>0</v>
      </c>
      <c r="J17" s="23">
        <f t="shared" si="0"/>
        <v>13924000000</v>
      </c>
      <c r="K17" s="23">
        <f t="shared" si="1"/>
        <v>811.45000076293945</v>
      </c>
      <c r="L17" s="23">
        <v>13923999188.549999</v>
      </c>
      <c r="M17" s="23">
        <v>13923999188.549999</v>
      </c>
      <c r="N17" s="23">
        <v>13684174604.16</v>
      </c>
      <c r="O17" s="9">
        <v>0</v>
      </c>
      <c r="P17" s="9">
        <f t="shared" si="2"/>
        <v>0</v>
      </c>
      <c r="Q17" s="9">
        <f t="shared" si="3"/>
        <v>239824584.38999939</v>
      </c>
      <c r="R17" s="8">
        <f t="shared" si="4"/>
        <v>0.99999994172292439</v>
      </c>
    </row>
    <row r="18" spans="1:18" ht="23.25" customHeight="1" x14ac:dyDescent="0.25">
      <c r="A18" s="6" t="s">
        <v>44</v>
      </c>
      <c r="B18" s="12" t="s">
        <v>2</v>
      </c>
      <c r="C18" s="12" t="s">
        <v>3</v>
      </c>
      <c r="D18" s="11" t="s">
        <v>1</v>
      </c>
      <c r="E18" s="5" t="s">
        <v>50</v>
      </c>
      <c r="F18" s="19">
        <v>11000000</v>
      </c>
      <c r="G18" s="4">
        <v>8000000</v>
      </c>
      <c r="H18" s="4">
        <v>0</v>
      </c>
      <c r="I18" s="22">
        <v>0</v>
      </c>
      <c r="J18" s="23">
        <f t="shared" si="0"/>
        <v>19000000</v>
      </c>
      <c r="K18" s="23">
        <f>+J18-L18</f>
        <v>4895163.9000000004</v>
      </c>
      <c r="L18" s="23">
        <v>14104836.1</v>
      </c>
      <c r="M18" s="23">
        <v>14104836.1</v>
      </c>
      <c r="N18" s="23">
        <v>14104836.1</v>
      </c>
      <c r="O18" s="9">
        <v>0</v>
      </c>
      <c r="P18" s="9">
        <f t="shared" si="2"/>
        <v>0</v>
      </c>
      <c r="Q18" s="9">
        <f t="shared" si="3"/>
        <v>0</v>
      </c>
      <c r="R18" s="8">
        <f t="shared" si="4"/>
        <v>0.7423597947368421</v>
      </c>
    </row>
    <row r="19" spans="1:18" ht="23.25" customHeight="1" x14ac:dyDescent="0.25">
      <c r="A19" s="6" t="s">
        <v>66</v>
      </c>
      <c r="B19" s="12"/>
      <c r="C19" s="12"/>
      <c r="D19" s="11"/>
      <c r="E19" s="5" t="s">
        <v>67</v>
      </c>
      <c r="F19" s="19">
        <v>0</v>
      </c>
      <c r="G19" s="4">
        <v>4000000</v>
      </c>
      <c r="H19" s="4">
        <v>0</v>
      </c>
      <c r="I19" s="22"/>
      <c r="J19" s="23">
        <f t="shared" si="0"/>
        <v>4000000</v>
      </c>
      <c r="K19" s="23">
        <f>+J19-L19</f>
        <v>1593000</v>
      </c>
      <c r="L19" s="23">
        <v>2407000</v>
      </c>
      <c r="M19" s="23">
        <v>2407000</v>
      </c>
      <c r="N19" s="23">
        <v>2407000</v>
      </c>
      <c r="O19" s="9">
        <v>0</v>
      </c>
      <c r="P19" s="9">
        <f t="shared" ref="P19" si="5">+L19-M19</f>
        <v>0</v>
      </c>
      <c r="Q19" s="9">
        <f t="shared" ref="Q19" si="6">+M19-N19</f>
        <v>0</v>
      </c>
      <c r="R19" s="8">
        <f t="shared" ref="R19" si="7">+L19/J19</f>
        <v>0.60175000000000001</v>
      </c>
    </row>
    <row r="20" spans="1:18" ht="23.25" customHeight="1" x14ac:dyDescent="0.25">
      <c r="A20" s="6" t="s">
        <v>58</v>
      </c>
      <c r="B20" s="12" t="s">
        <v>2</v>
      </c>
      <c r="C20" s="12" t="s">
        <v>59</v>
      </c>
      <c r="D20" s="11" t="s">
        <v>60</v>
      </c>
      <c r="E20" s="5" t="s">
        <v>65</v>
      </c>
      <c r="F20" s="19">
        <v>9225000000</v>
      </c>
      <c r="G20" s="4">
        <v>0</v>
      </c>
      <c r="H20" s="4">
        <v>0</v>
      </c>
      <c r="I20" s="22">
        <v>0</v>
      </c>
      <c r="J20" s="23">
        <f t="shared" si="0"/>
        <v>9225000000</v>
      </c>
      <c r="K20" s="23">
        <f t="shared" si="1"/>
        <v>0</v>
      </c>
      <c r="L20" s="23">
        <v>9225000000</v>
      </c>
      <c r="M20" s="23">
        <v>9225000000</v>
      </c>
      <c r="N20" s="23">
        <v>9225000000</v>
      </c>
      <c r="O20" s="9">
        <v>0</v>
      </c>
      <c r="P20" s="9">
        <f t="shared" si="2"/>
        <v>0</v>
      </c>
      <c r="Q20" s="9">
        <f t="shared" si="3"/>
        <v>0</v>
      </c>
      <c r="R20" s="8">
        <f t="shared" si="4"/>
        <v>1</v>
      </c>
    </row>
    <row r="21" spans="1:18" ht="23.25" customHeight="1" thickBot="1" x14ac:dyDescent="0.3">
      <c r="A21" s="6" t="s">
        <v>45</v>
      </c>
      <c r="B21" s="12" t="s">
        <v>2</v>
      </c>
      <c r="C21" s="12" t="s">
        <v>61</v>
      </c>
      <c r="D21" s="11" t="s">
        <v>1</v>
      </c>
      <c r="E21" s="5" t="s">
        <v>51</v>
      </c>
      <c r="F21" s="19">
        <v>7888655374</v>
      </c>
      <c r="G21" s="4">
        <v>0</v>
      </c>
      <c r="H21" s="4">
        <v>0</v>
      </c>
      <c r="I21" s="22">
        <v>0</v>
      </c>
      <c r="J21" s="23">
        <f t="shared" si="0"/>
        <v>7888655374</v>
      </c>
      <c r="K21" s="23">
        <f t="shared" si="1"/>
        <v>26556462.31000042</v>
      </c>
      <c r="L21" s="23">
        <v>7862098911.6899996</v>
      </c>
      <c r="M21" s="23">
        <v>6822590009.1400003</v>
      </c>
      <c r="N21" s="23">
        <v>6822590009.1400003</v>
      </c>
      <c r="O21" s="9">
        <v>0</v>
      </c>
      <c r="P21" s="9">
        <f t="shared" si="2"/>
        <v>1039508902.5499992</v>
      </c>
      <c r="Q21" s="9">
        <f t="shared" si="3"/>
        <v>0</v>
      </c>
      <c r="R21" s="8">
        <f t="shared" si="4"/>
        <v>0.99663358822879666</v>
      </c>
    </row>
    <row r="22" spans="1:18" ht="15" customHeight="1" thickBot="1" x14ac:dyDescent="0.3">
      <c r="A22" s="53" t="s">
        <v>0</v>
      </c>
      <c r="B22" s="54"/>
      <c r="C22" s="54"/>
      <c r="D22" s="54"/>
      <c r="E22" s="55"/>
      <c r="F22" s="3">
        <f t="shared" ref="F22:Q22" si="8">SUM(F7:F21)</f>
        <v>216533655374</v>
      </c>
      <c r="G22" s="25">
        <f>SUM(G7:G21)</f>
        <v>11237244000</v>
      </c>
      <c r="H22" s="25">
        <f>SUM(H7:H21)</f>
        <v>7037244000</v>
      </c>
      <c r="I22" s="3">
        <f>SUM(I7:I21)</f>
        <v>0</v>
      </c>
      <c r="J22" s="3">
        <f>SUM(J7:J21)</f>
        <v>220733655374</v>
      </c>
      <c r="K22" s="3">
        <f t="shared" si="8"/>
        <v>1808761979.3200049</v>
      </c>
      <c r="L22" s="3">
        <f>SUM(L7:L21)</f>
        <v>218924893394.67999</v>
      </c>
      <c r="M22" s="3">
        <f t="shared" si="8"/>
        <v>215245735870.74002</v>
      </c>
      <c r="N22" s="3">
        <f t="shared" si="8"/>
        <v>214949380713.35004</v>
      </c>
      <c r="O22" s="3">
        <f t="shared" si="8"/>
        <v>0</v>
      </c>
      <c r="P22" s="3">
        <f t="shared" si="8"/>
        <v>3679157523.9399986</v>
      </c>
      <c r="Q22" s="3">
        <f t="shared" si="8"/>
        <v>296355157.38999939</v>
      </c>
      <c r="R22" s="2">
        <f>+L22/J22</f>
        <v>0.99180568103103561</v>
      </c>
    </row>
    <row r="23" spans="1:18" x14ac:dyDescent="0.25">
      <c r="L23" s="7"/>
      <c r="N23" s="7"/>
    </row>
    <row r="24" spans="1:18" x14ac:dyDescent="0.25">
      <c r="J24" s="24"/>
      <c r="L24" s="24"/>
      <c r="M24" s="24"/>
      <c r="N24" s="26"/>
      <c r="P24" s="24"/>
      <c r="Q24" s="24"/>
    </row>
    <row r="25" spans="1:18" x14ac:dyDescent="0.25">
      <c r="J25" s="21"/>
      <c r="L25" s="7"/>
      <c r="M25" s="21"/>
      <c r="N25" s="26"/>
    </row>
    <row r="26" spans="1:18" x14ac:dyDescent="0.25">
      <c r="F26" s="21"/>
      <c r="G26" s="21"/>
      <c r="H26" s="7"/>
    </row>
    <row r="27" spans="1:18" x14ac:dyDescent="0.25">
      <c r="F27" s="21"/>
    </row>
    <row r="31" spans="1:18" x14ac:dyDescent="0.25">
      <c r="F31" s="7"/>
    </row>
    <row r="32" spans="1:18" x14ac:dyDescent="0.25">
      <c r="F32" s="20"/>
    </row>
  </sheetData>
  <mergeCells count="10">
    <mergeCell ref="A22:E22"/>
    <mergeCell ref="A1:R1"/>
    <mergeCell ref="A2:R2"/>
    <mergeCell ref="A3:R3"/>
    <mergeCell ref="A4:E4"/>
    <mergeCell ref="A5:A6"/>
    <mergeCell ref="B5:B6"/>
    <mergeCell ref="C5:C6"/>
    <mergeCell ref="D5:D6"/>
    <mergeCell ref="E5:E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5" orientation="landscape" r:id="rId1"/>
  <ignoredErrors>
    <ignoredError sqref="F6:R6 C20:C21 C7:C1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BEC0F8-3FCD-49EE-82CF-C9B2F875A826}">
  <dimension ref="A1:Q22"/>
  <sheetViews>
    <sheetView tabSelected="1" topLeftCell="B1" workbookViewId="0">
      <selection activeCell="B6" sqref="B6"/>
    </sheetView>
  </sheetViews>
  <sheetFormatPr baseColWidth="10" defaultRowHeight="12.75" x14ac:dyDescent="0.25"/>
  <cols>
    <col min="1" max="1" width="12.7109375" style="1" hidden="1" customWidth="1"/>
    <col min="2" max="2" width="29.5703125" style="1" customWidth="1"/>
    <col min="3" max="9" width="10.7109375" style="1" customWidth="1"/>
    <col min="10" max="10" width="12.140625" style="1" customWidth="1"/>
    <col min="11" max="11" width="13.28515625" style="1" customWidth="1"/>
    <col min="12" max="12" width="14.7109375" style="1" customWidth="1"/>
    <col min="13" max="14" width="11.42578125" style="1"/>
    <col min="15" max="15" width="17.7109375" style="1" customWidth="1"/>
    <col min="16" max="16" width="17.42578125" style="1" customWidth="1"/>
    <col min="17" max="17" width="16.5703125" style="1" customWidth="1"/>
    <col min="18" max="16384" width="11.42578125" style="1"/>
  </cols>
  <sheetData>
    <row r="1" spans="1:17" x14ac:dyDescent="0.25">
      <c r="A1" s="58" t="s">
        <v>35</v>
      </c>
      <c r="B1" s="59"/>
      <c r="C1" s="59"/>
      <c r="D1" s="59"/>
      <c r="E1" s="59"/>
      <c r="F1" s="59"/>
      <c r="G1" s="59"/>
      <c r="H1" s="59"/>
      <c r="I1" s="59"/>
      <c r="J1" s="38"/>
      <c r="K1" s="38"/>
      <c r="L1" s="38"/>
    </row>
    <row r="2" spans="1:17" ht="15.75" customHeight="1" x14ac:dyDescent="0.25">
      <c r="A2" s="27"/>
      <c r="B2" s="28"/>
      <c r="C2" s="28"/>
      <c r="D2" s="59" t="s">
        <v>82</v>
      </c>
      <c r="E2" s="59"/>
      <c r="F2" s="38"/>
      <c r="G2" s="38"/>
      <c r="H2" s="28"/>
      <c r="I2" s="28"/>
      <c r="J2" s="28"/>
      <c r="K2" s="28"/>
      <c r="L2" s="28"/>
    </row>
    <row r="3" spans="1:17" ht="15.75" customHeight="1" thickBot="1" x14ac:dyDescent="0.3">
      <c r="A3" s="60"/>
      <c r="B3" s="61"/>
      <c r="D3" s="68" t="s">
        <v>83</v>
      </c>
      <c r="E3" s="68"/>
      <c r="F3" s="39"/>
      <c r="G3" s="39"/>
    </row>
    <row r="4" spans="1:17" ht="30" customHeight="1" x14ac:dyDescent="0.25">
      <c r="A4" s="69" t="s">
        <v>33</v>
      </c>
      <c r="B4" s="29" t="s">
        <v>29</v>
      </c>
      <c r="C4" s="29" t="s">
        <v>80</v>
      </c>
      <c r="D4" s="29" t="s">
        <v>78</v>
      </c>
      <c r="E4" s="29" t="s">
        <v>25</v>
      </c>
      <c r="F4" s="29" t="s">
        <v>79</v>
      </c>
      <c r="G4" s="29" t="s">
        <v>84</v>
      </c>
      <c r="H4" s="29" t="s">
        <v>22</v>
      </c>
      <c r="I4" s="30" t="s">
        <v>21</v>
      </c>
      <c r="J4" s="41" t="s">
        <v>81</v>
      </c>
      <c r="K4" s="29" t="s">
        <v>18</v>
      </c>
      <c r="L4" s="30" t="s">
        <v>85</v>
      </c>
    </row>
    <row r="5" spans="1:17" ht="30" hidden="1" customHeight="1" thickBot="1" x14ac:dyDescent="0.3">
      <c r="A5" s="70"/>
      <c r="B5" s="29"/>
      <c r="C5" s="31" t="s">
        <v>16</v>
      </c>
      <c r="D5" s="31" t="s">
        <v>15</v>
      </c>
      <c r="E5" s="31" t="s">
        <v>69</v>
      </c>
      <c r="F5" s="31" t="s">
        <v>72</v>
      </c>
      <c r="G5" s="31" t="s">
        <v>70</v>
      </c>
      <c r="H5" s="31" t="s">
        <v>71</v>
      </c>
      <c r="I5" s="32" t="s">
        <v>10</v>
      </c>
      <c r="J5" s="42" t="s">
        <v>73</v>
      </c>
      <c r="K5" s="31" t="s">
        <v>74</v>
      </c>
      <c r="L5" s="32" t="s">
        <v>75</v>
      </c>
    </row>
    <row r="6" spans="1:17" ht="24" customHeight="1" x14ac:dyDescent="0.25">
      <c r="A6" s="13" t="s">
        <v>37</v>
      </c>
      <c r="B6" s="10" t="s">
        <v>46</v>
      </c>
      <c r="C6" s="33">
        <v>53217</v>
      </c>
      <c r="D6" s="34">
        <v>2300</v>
      </c>
      <c r="E6" s="35">
        <v>55517</v>
      </c>
      <c r="F6" s="35">
        <f>+E6-G6</f>
        <v>895.66154000000097</v>
      </c>
      <c r="G6" s="35">
        <v>54621.338459999999</v>
      </c>
      <c r="H6" s="35">
        <v>54621.338459999999</v>
      </c>
      <c r="I6" s="44">
        <v>54598.596047999999</v>
      </c>
      <c r="J6" s="43">
        <f t="shared" ref="J6:K13" si="0">+G6-H6</f>
        <v>0</v>
      </c>
      <c r="K6" s="36">
        <f t="shared" si="0"/>
        <v>22.742411999999604</v>
      </c>
      <c r="L6" s="37">
        <f t="shared" ref="L6:L13" si="1">+G6/E6</f>
        <v>0.9838668959057586</v>
      </c>
      <c r="O6" s="40"/>
      <c r="P6" s="40"/>
      <c r="Q6" s="40"/>
    </row>
    <row r="7" spans="1:17" ht="24" customHeight="1" x14ac:dyDescent="0.25">
      <c r="A7" s="13" t="s">
        <v>38</v>
      </c>
      <c r="B7" s="10" t="s">
        <v>47</v>
      </c>
      <c r="C7" s="33">
        <v>19454</v>
      </c>
      <c r="D7" s="34">
        <v>730</v>
      </c>
      <c r="E7" s="35">
        <v>20184</v>
      </c>
      <c r="F7" s="35">
        <f>+E7-G7</f>
        <v>0</v>
      </c>
      <c r="G7" s="35">
        <v>20184</v>
      </c>
      <c r="H7" s="35">
        <v>20184</v>
      </c>
      <c r="I7" s="44">
        <v>20184</v>
      </c>
      <c r="J7" s="43">
        <f t="shared" si="0"/>
        <v>0</v>
      </c>
      <c r="K7" s="36">
        <f t="shared" si="0"/>
        <v>0</v>
      </c>
      <c r="L7" s="37">
        <f t="shared" si="1"/>
        <v>1</v>
      </c>
      <c r="O7" s="40"/>
      <c r="P7" s="40"/>
      <c r="Q7" s="40"/>
    </row>
    <row r="8" spans="1:17" ht="24" customHeight="1" x14ac:dyDescent="0.25">
      <c r="A8" s="13" t="s">
        <v>39</v>
      </c>
      <c r="B8" s="10" t="s">
        <v>48</v>
      </c>
      <c r="C8" s="33">
        <v>4182</v>
      </c>
      <c r="D8" s="34">
        <v>935</v>
      </c>
      <c r="E8" s="35">
        <v>5117</v>
      </c>
      <c r="F8" s="35">
        <f t="shared" ref="F8:F20" si="2">+E8-G8</f>
        <v>127.74258999999984</v>
      </c>
      <c r="G8" s="35">
        <v>4989.2574100000002</v>
      </c>
      <c r="H8" s="35">
        <v>4989.2574100000002</v>
      </c>
      <c r="I8" s="44">
        <v>4969.2230479999998</v>
      </c>
      <c r="J8" s="43">
        <f t="shared" si="0"/>
        <v>0</v>
      </c>
      <c r="K8" s="36">
        <f t="shared" si="0"/>
        <v>20.034362000000328</v>
      </c>
      <c r="L8" s="37">
        <f t="shared" si="1"/>
        <v>0.97503564784053154</v>
      </c>
      <c r="O8" s="40"/>
      <c r="P8" s="40"/>
      <c r="Q8" s="40"/>
    </row>
    <row r="9" spans="1:17" ht="24" customHeight="1" x14ac:dyDescent="0.25">
      <c r="A9" s="13" t="s">
        <v>40</v>
      </c>
      <c r="B9" s="10" t="s">
        <v>46</v>
      </c>
      <c r="C9" s="33">
        <v>14693</v>
      </c>
      <c r="D9" s="34">
        <v>-150</v>
      </c>
      <c r="E9" s="35">
        <v>14543</v>
      </c>
      <c r="F9" s="35">
        <f t="shared" si="2"/>
        <v>295.09746099999938</v>
      </c>
      <c r="G9" s="35">
        <v>14247.902539000001</v>
      </c>
      <c r="H9" s="35">
        <v>14247.902539000001</v>
      </c>
      <c r="I9" s="44">
        <v>14246.648740000001</v>
      </c>
      <c r="J9" s="43">
        <f t="shared" si="0"/>
        <v>0</v>
      </c>
      <c r="K9" s="36">
        <f t="shared" si="0"/>
        <v>1.2537990000000718</v>
      </c>
      <c r="L9" s="37">
        <f t="shared" si="1"/>
        <v>0.97970862538678405</v>
      </c>
      <c r="O9" s="40"/>
      <c r="P9" s="40"/>
      <c r="Q9" s="40"/>
    </row>
    <row r="10" spans="1:17" ht="24" customHeight="1" x14ac:dyDescent="0.25">
      <c r="A10" s="13" t="s">
        <v>41</v>
      </c>
      <c r="B10" s="10" t="s">
        <v>47</v>
      </c>
      <c r="C10" s="33">
        <v>5343</v>
      </c>
      <c r="D10" s="34">
        <v>25</v>
      </c>
      <c r="E10" s="35">
        <v>5368</v>
      </c>
      <c r="F10" s="35">
        <f t="shared" si="2"/>
        <v>7.0834000000104425E-2</v>
      </c>
      <c r="G10" s="35">
        <v>5367.9291659999999</v>
      </c>
      <c r="H10" s="35">
        <v>5367.9291659999999</v>
      </c>
      <c r="I10" s="44">
        <v>5367.9291659999999</v>
      </c>
      <c r="J10" s="43">
        <f t="shared" si="0"/>
        <v>0</v>
      </c>
      <c r="K10" s="36">
        <f t="shared" si="0"/>
        <v>0</v>
      </c>
      <c r="L10" s="37">
        <f t="shared" si="1"/>
        <v>0.99998680439642318</v>
      </c>
      <c r="O10" s="40"/>
      <c r="P10" s="40"/>
      <c r="Q10" s="40"/>
    </row>
    <row r="11" spans="1:17" ht="24" customHeight="1" x14ac:dyDescent="0.25">
      <c r="A11" s="13" t="s">
        <v>42</v>
      </c>
      <c r="B11" s="10" t="s">
        <v>48</v>
      </c>
      <c r="C11" s="33">
        <v>925</v>
      </c>
      <c r="D11" s="34">
        <v>210</v>
      </c>
      <c r="E11" s="35">
        <v>1135</v>
      </c>
      <c r="F11" s="35">
        <f t="shared" si="2"/>
        <v>21.282601000000113</v>
      </c>
      <c r="G11" s="35">
        <v>1113.7173989999999</v>
      </c>
      <c r="H11" s="35">
        <v>1113.7173989999999</v>
      </c>
      <c r="I11" s="44">
        <v>1113.7173989999999</v>
      </c>
      <c r="J11" s="43">
        <f t="shared" si="0"/>
        <v>0</v>
      </c>
      <c r="K11" s="36">
        <f t="shared" si="0"/>
        <v>0</v>
      </c>
      <c r="L11" s="37">
        <f t="shared" si="1"/>
        <v>0.98124880969162986</v>
      </c>
      <c r="O11" s="40"/>
      <c r="P11" s="40"/>
      <c r="Q11" s="40"/>
    </row>
    <row r="12" spans="1:17" ht="24" customHeight="1" x14ac:dyDescent="0.25">
      <c r="A12" s="6" t="s">
        <v>55</v>
      </c>
      <c r="B12" s="5" t="s">
        <v>62</v>
      </c>
      <c r="C12" s="33">
        <v>83380</v>
      </c>
      <c r="D12" s="34">
        <v>3827</v>
      </c>
      <c r="E12" s="35">
        <v>87207</v>
      </c>
      <c r="F12" s="35">
        <f t="shared" si="2"/>
        <v>594.11970641999505</v>
      </c>
      <c r="G12" s="35">
        <v>86612.880293580005</v>
      </c>
      <c r="H12" s="35">
        <v>84174.782921949998</v>
      </c>
      <c r="I12" s="44">
        <v>84162.282921949998</v>
      </c>
      <c r="J12" s="43">
        <f t="shared" si="0"/>
        <v>2438.0973716300068</v>
      </c>
      <c r="K12" s="36">
        <f t="shared" si="0"/>
        <v>12.5</v>
      </c>
      <c r="L12" s="37">
        <f t="shared" si="1"/>
        <v>0.99318724750971832</v>
      </c>
      <c r="O12" s="40"/>
      <c r="P12" s="40"/>
      <c r="Q12" s="40"/>
    </row>
    <row r="13" spans="1:17" ht="24" customHeight="1" x14ac:dyDescent="0.25">
      <c r="A13" s="6" t="s">
        <v>56</v>
      </c>
      <c r="B13" s="5" t="s">
        <v>63</v>
      </c>
      <c r="C13" s="33">
        <v>21</v>
      </c>
      <c r="D13" s="34">
        <v>0</v>
      </c>
      <c r="E13" s="35">
        <v>21</v>
      </c>
      <c r="F13" s="35">
        <f>+E13-G13</f>
        <v>1.2336999999999989</v>
      </c>
      <c r="G13" s="35">
        <v>19.766300000000001</v>
      </c>
      <c r="H13" s="35">
        <v>19.766300000000001</v>
      </c>
      <c r="I13" s="44">
        <v>19.766300000000001</v>
      </c>
      <c r="J13" s="43">
        <f t="shared" si="0"/>
        <v>0</v>
      </c>
      <c r="K13" s="36">
        <f t="shared" si="0"/>
        <v>0</v>
      </c>
      <c r="L13" s="37">
        <f t="shared" si="1"/>
        <v>0.94125238095238095</v>
      </c>
      <c r="O13" s="40"/>
      <c r="P13" s="40"/>
      <c r="Q13" s="40"/>
    </row>
    <row r="14" spans="1:17" ht="24" customHeight="1" x14ac:dyDescent="0.25">
      <c r="A14" s="6" t="s">
        <v>52</v>
      </c>
      <c r="B14" s="5" t="s">
        <v>53</v>
      </c>
      <c r="C14" s="33">
        <v>5773</v>
      </c>
      <c r="D14" s="34">
        <v>-5773</v>
      </c>
      <c r="E14" s="35">
        <v>0</v>
      </c>
      <c r="F14" s="35">
        <f>+E14-G14</f>
        <v>0</v>
      </c>
      <c r="G14" s="35">
        <v>0</v>
      </c>
      <c r="H14" s="35">
        <v>0</v>
      </c>
      <c r="I14" s="44">
        <v>0</v>
      </c>
      <c r="J14" s="43">
        <v>0</v>
      </c>
      <c r="K14" s="36">
        <v>0</v>
      </c>
      <c r="L14" s="37">
        <v>0</v>
      </c>
      <c r="O14" s="40"/>
      <c r="P14" s="40"/>
      <c r="Q14" s="40"/>
    </row>
    <row r="15" spans="1:17" ht="24" customHeight="1" x14ac:dyDescent="0.25">
      <c r="A15" s="6" t="s">
        <v>43</v>
      </c>
      <c r="B15" s="5" t="s">
        <v>76</v>
      </c>
      <c r="C15" s="33">
        <v>431</v>
      </c>
      <c r="D15" s="34">
        <v>150</v>
      </c>
      <c r="E15" s="35">
        <v>581</v>
      </c>
      <c r="F15" s="35">
        <f t="shared" si="2"/>
        <v>42.059358999999972</v>
      </c>
      <c r="G15" s="35">
        <v>538.94064100000003</v>
      </c>
      <c r="H15" s="35">
        <v>538.94064100000003</v>
      </c>
      <c r="I15" s="44">
        <v>538.94064100000003</v>
      </c>
      <c r="J15" s="43">
        <f t="shared" ref="J15:K20" si="3">+G15-H15</f>
        <v>0</v>
      </c>
      <c r="K15" s="36">
        <f t="shared" si="3"/>
        <v>0</v>
      </c>
      <c r="L15" s="37">
        <f t="shared" ref="L15:L21" si="4">+G15/E15</f>
        <v>0.92760867641996558</v>
      </c>
      <c r="O15" s="40"/>
      <c r="P15" s="40"/>
      <c r="Q15" s="40"/>
    </row>
    <row r="16" spans="1:17" ht="24" customHeight="1" x14ac:dyDescent="0.25">
      <c r="A16" s="6" t="s">
        <v>57</v>
      </c>
      <c r="B16" s="5" t="s">
        <v>64</v>
      </c>
      <c r="C16" s="33">
        <v>11990</v>
      </c>
      <c r="D16" s="34">
        <v>1934</v>
      </c>
      <c r="E16" s="35">
        <v>13924</v>
      </c>
      <c r="F16" s="35">
        <f t="shared" si="2"/>
        <v>8.1145000149263069E-4</v>
      </c>
      <c r="G16" s="35">
        <v>13923.999188549999</v>
      </c>
      <c r="H16" s="35">
        <v>13923.999188549999</v>
      </c>
      <c r="I16" s="44">
        <v>13684.17460416</v>
      </c>
      <c r="J16" s="43">
        <f t="shared" si="3"/>
        <v>0</v>
      </c>
      <c r="K16" s="36">
        <f t="shared" si="3"/>
        <v>239.82458438999856</v>
      </c>
      <c r="L16" s="37">
        <f t="shared" si="4"/>
        <v>0.99999994172292439</v>
      </c>
      <c r="O16" s="40"/>
      <c r="P16" s="40"/>
      <c r="Q16" s="40"/>
    </row>
    <row r="17" spans="1:17" ht="24" customHeight="1" x14ac:dyDescent="0.25">
      <c r="A17" s="6" t="s">
        <v>44</v>
      </c>
      <c r="B17" s="5" t="s">
        <v>50</v>
      </c>
      <c r="C17" s="33">
        <v>11</v>
      </c>
      <c r="D17" s="34">
        <v>8</v>
      </c>
      <c r="E17" s="35">
        <v>19</v>
      </c>
      <c r="F17" s="35">
        <f>+E17-G17</f>
        <v>4.8951639</v>
      </c>
      <c r="G17" s="35">
        <v>14.1048361</v>
      </c>
      <c r="H17" s="35">
        <v>14.1048361</v>
      </c>
      <c r="I17" s="44">
        <v>14.1048361</v>
      </c>
      <c r="J17" s="43">
        <f t="shared" si="3"/>
        <v>0</v>
      </c>
      <c r="K17" s="36">
        <f t="shared" si="3"/>
        <v>0</v>
      </c>
      <c r="L17" s="37">
        <f t="shared" si="4"/>
        <v>0.7423597947368421</v>
      </c>
      <c r="O17" s="40"/>
      <c r="P17" s="40"/>
      <c r="Q17" s="40"/>
    </row>
    <row r="18" spans="1:17" ht="24" customHeight="1" x14ac:dyDescent="0.25">
      <c r="A18" s="6" t="s">
        <v>66</v>
      </c>
      <c r="B18" s="5" t="s">
        <v>67</v>
      </c>
      <c r="C18" s="33">
        <v>0</v>
      </c>
      <c r="D18" s="34">
        <v>4</v>
      </c>
      <c r="E18" s="35">
        <v>4</v>
      </c>
      <c r="F18" s="35">
        <f>+E18-G18</f>
        <v>1.593</v>
      </c>
      <c r="G18" s="35">
        <v>2.407</v>
      </c>
      <c r="H18" s="35">
        <v>2.407</v>
      </c>
      <c r="I18" s="44">
        <v>2.407</v>
      </c>
      <c r="J18" s="43">
        <f t="shared" si="3"/>
        <v>0</v>
      </c>
      <c r="K18" s="36">
        <f t="shared" si="3"/>
        <v>0</v>
      </c>
      <c r="L18" s="37">
        <f t="shared" si="4"/>
        <v>0.60175000000000001</v>
      </c>
      <c r="O18" s="40"/>
      <c r="P18" s="40"/>
      <c r="Q18" s="40"/>
    </row>
    <row r="19" spans="1:17" ht="24" customHeight="1" x14ac:dyDescent="0.25">
      <c r="A19" s="6" t="s">
        <v>58</v>
      </c>
      <c r="B19" s="5" t="s">
        <v>65</v>
      </c>
      <c r="C19" s="33">
        <v>9225</v>
      </c>
      <c r="D19" s="34">
        <v>0</v>
      </c>
      <c r="E19" s="35">
        <v>9225</v>
      </c>
      <c r="F19" s="35">
        <f t="shared" si="2"/>
        <v>0</v>
      </c>
      <c r="G19" s="35">
        <v>9225</v>
      </c>
      <c r="H19" s="35">
        <v>9225</v>
      </c>
      <c r="I19" s="44">
        <v>9225</v>
      </c>
      <c r="J19" s="43">
        <f t="shared" si="3"/>
        <v>0</v>
      </c>
      <c r="K19" s="36">
        <f t="shared" si="3"/>
        <v>0</v>
      </c>
      <c r="L19" s="37">
        <f t="shared" si="4"/>
        <v>1</v>
      </c>
      <c r="O19" s="40"/>
      <c r="P19" s="40"/>
      <c r="Q19" s="40"/>
    </row>
    <row r="20" spans="1:17" ht="24" customHeight="1" thickBot="1" x14ac:dyDescent="0.3">
      <c r="A20" s="45" t="s">
        <v>45</v>
      </c>
      <c r="B20" s="46" t="s">
        <v>77</v>
      </c>
      <c r="C20" s="47">
        <v>7888.6553739999999</v>
      </c>
      <c r="D20" s="48">
        <v>0</v>
      </c>
      <c r="E20" s="49">
        <v>7888.6553739999999</v>
      </c>
      <c r="F20" s="49">
        <f t="shared" si="2"/>
        <v>26.556463550000444</v>
      </c>
      <c r="G20" s="49">
        <v>7862.0989104499995</v>
      </c>
      <c r="H20" s="49">
        <v>6822.5900091399999</v>
      </c>
      <c r="I20" s="50">
        <v>6822.5900091399999</v>
      </c>
      <c r="J20" s="43">
        <f t="shared" si="3"/>
        <v>1039.5089013099996</v>
      </c>
      <c r="K20" s="36">
        <f t="shared" si="3"/>
        <v>0</v>
      </c>
      <c r="L20" s="37">
        <f t="shared" si="4"/>
        <v>0.99663358807160884</v>
      </c>
      <c r="O20" s="40"/>
      <c r="P20" s="40"/>
      <c r="Q20" s="40"/>
    </row>
    <row r="21" spans="1:17" ht="15" customHeight="1" thickBot="1" x14ac:dyDescent="0.3">
      <c r="A21" s="53" t="s">
        <v>0</v>
      </c>
      <c r="B21" s="55"/>
      <c r="C21" s="25">
        <f t="shared" ref="C21:K21" si="5">SUM(C6:C20)</f>
        <v>216533.65537399999</v>
      </c>
      <c r="D21" s="25">
        <f>SUM(D6:D20)</f>
        <v>4200</v>
      </c>
      <c r="E21" s="25">
        <f>SUM(E6:E20)</f>
        <v>220733.65537399999</v>
      </c>
      <c r="F21" s="25">
        <f t="shared" si="5"/>
        <v>2010.3132303199973</v>
      </c>
      <c r="G21" s="25">
        <f>SUM(G6:G20)</f>
        <v>218723.34214368</v>
      </c>
      <c r="H21" s="25">
        <f t="shared" si="5"/>
        <v>215245.73587074</v>
      </c>
      <c r="I21" s="25">
        <f t="shared" si="5"/>
        <v>214949.38071335002</v>
      </c>
      <c r="J21" s="52">
        <f t="shared" si="5"/>
        <v>3477.6062729400064</v>
      </c>
      <c r="K21" s="25">
        <f t="shared" si="5"/>
        <v>296.35515738999857</v>
      </c>
      <c r="L21" s="2">
        <f t="shared" si="4"/>
        <v>0.99089258397450164</v>
      </c>
      <c r="N21" s="51"/>
    </row>
    <row r="22" spans="1:17" x14ac:dyDescent="0.25">
      <c r="G22" s="7"/>
      <c r="I22" s="7"/>
    </row>
  </sheetData>
  <mergeCells count="6">
    <mergeCell ref="A21:B21"/>
    <mergeCell ref="A1:I1"/>
    <mergeCell ref="D2:E2"/>
    <mergeCell ref="A3:B3"/>
    <mergeCell ref="D3:E3"/>
    <mergeCell ref="A4:A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DICIEMBRE</vt:lpstr>
      <vt:lpstr>Diciembre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Edson Ernesto Rojas Bayona</dc:creator>
  <cp:lastModifiedBy>AMANDA ISABEL PEREZ</cp:lastModifiedBy>
  <cp:lastPrinted>2018-05-03T14:43:44Z</cp:lastPrinted>
  <dcterms:created xsi:type="dcterms:W3CDTF">2018-01-23T20:49:19Z</dcterms:created>
  <dcterms:modified xsi:type="dcterms:W3CDTF">2023-04-05T21:28:12Z</dcterms:modified>
</cp:coreProperties>
</file>