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EJECUCION GASTOS\PRESUPUESTO 2020\INFORMES\2. Febrero\"/>
    </mc:Choice>
  </mc:AlternateContent>
  <xr:revisionPtr revIDLastSave="0" documentId="13_ncr:1_{6356D1C0-4CED-467E-B311-2CC991D9A85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DICIEMBRE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K15" i="1" s="1"/>
  <c r="J14" i="1"/>
  <c r="J13" i="1"/>
  <c r="J12" i="1"/>
  <c r="J1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J21" i="1"/>
  <c r="R21" i="1" s="1"/>
  <c r="K20" i="1"/>
  <c r="R19" i="1"/>
  <c r="R18" i="1"/>
  <c r="R17" i="1"/>
  <c r="K16" i="1"/>
  <c r="R14" i="1"/>
  <c r="R13" i="1"/>
  <c r="R12" i="1"/>
  <c r="K11" i="1"/>
  <c r="J10" i="1"/>
  <c r="R10" i="1" s="1"/>
  <c r="J9" i="1"/>
  <c r="R9" i="1" s="1"/>
  <c r="J8" i="1"/>
  <c r="R8" i="1" s="1"/>
  <c r="K8" i="1" l="1"/>
  <c r="K17" i="1"/>
  <c r="K19" i="1"/>
  <c r="K10" i="1"/>
  <c r="K12" i="1"/>
  <c r="K21" i="1"/>
  <c r="K14" i="1"/>
  <c r="R11" i="1"/>
  <c r="R16" i="1"/>
  <c r="K9" i="1"/>
  <c r="K13" i="1"/>
  <c r="K18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P7" i="1" l="1"/>
  <c r="J7" i="1" l="1"/>
  <c r="K7" i="1" s="1"/>
  <c r="Q7" i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<sst xmlns="http://schemas.openxmlformats.org/spreadsheetml/2006/main" count="151" uniqueCount="84">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</sst>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right" vertical="center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98176"/>
        <c:axId val="60063744"/>
        <c:axId val="0"/>
      </c:bar3DChart>
      <c:catAx>
        <c:axId val="10129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60063744"/>
        <c:crosses val="autoZero"/>
        <c:auto val="1"/>
        <c:lblAlgn val="ctr"/>
        <c:lblOffset val="100"/>
        <c:noMultiLvlLbl val="0"/>
      </c:catAx>
      <c:valAx>
        <c:axId val="6006374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012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F18" zoomScaleNormal="100" workbookViewId="0">
      <selection activeCell="O28" sqref="O28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4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5">
      <c r="A2" s="46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3.5" thickBot="1" x14ac:dyDescent="0.3">
      <c r="A4" s="48" t="s">
        <v>83</v>
      </c>
      <c r="B4" s="49"/>
      <c r="C4" s="49"/>
      <c r="D4" s="49"/>
      <c r="E4" s="4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0" t="s">
        <v>36</v>
      </c>
      <c r="B5" s="52" t="s">
        <v>35</v>
      </c>
      <c r="C5" s="52" t="s">
        <v>34</v>
      </c>
      <c r="D5" s="54" t="s">
        <v>33</v>
      </c>
      <c r="E5" s="52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1"/>
      <c r="B6" s="53"/>
      <c r="C6" s="53"/>
      <c r="D6" s="55"/>
      <c r="E6" s="53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0</v>
      </c>
      <c r="H7" s="4">
        <v>0</v>
      </c>
      <c r="I7" s="56">
        <v>0</v>
      </c>
      <c r="J7" s="9">
        <f t="shared" ref="J7:J21" si="0">+F7+G7-H7-I7</f>
        <v>50762000000</v>
      </c>
      <c r="K7" s="9">
        <f>+J7-L7</f>
        <v>43913246970</v>
      </c>
      <c r="L7" s="9">
        <v>6848753030</v>
      </c>
      <c r="M7" s="9">
        <v>6848600141</v>
      </c>
      <c r="N7" s="9">
        <v>6848600141</v>
      </c>
      <c r="O7" s="9">
        <v>0</v>
      </c>
      <c r="P7" s="9">
        <f>+L7-M7</f>
        <v>152889</v>
      </c>
      <c r="Q7" s="9">
        <f t="shared" ref="Q7:Q21" si="1">+M7-N7</f>
        <v>0</v>
      </c>
      <c r="R7" s="8">
        <f t="shared" ref="R7:R22" si="2">+L7/J7</f>
        <v>0.13491889661557857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56">
        <v>0</v>
      </c>
      <c r="J8" s="9">
        <f t="shared" si="0"/>
        <v>18595000000</v>
      </c>
      <c r="K8" s="9">
        <f t="shared" ref="K8:K21" si="3">+J8-L8</f>
        <v>15807094640</v>
      </c>
      <c r="L8" s="9">
        <v>2787905360</v>
      </c>
      <c r="M8" s="9">
        <v>2787703657</v>
      </c>
      <c r="N8" s="9">
        <v>2787703657</v>
      </c>
      <c r="O8" s="9">
        <v>0</v>
      </c>
      <c r="P8" s="9">
        <f t="shared" ref="P8:P21" si="4">+L8-M8</f>
        <v>201703</v>
      </c>
      <c r="Q8" s="9">
        <f t="shared" si="1"/>
        <v>0</v>
      </c>
      <c r="R8" s="8">
        <f t="shared" si="2"/>
        <v>0.14992768808819576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56">
        <v>0</v>
      </c>
      <c r="J9" s="9">
        <f t="shared" si="0"/>
        <v>4725000000</v>
      </c>
      <c r="K9" s="9">
        <f t="shared" si="3"/>
        <v>4308874880</v>
      </c>
      <c r="L9" s="9">
        <v>416125120</v>
      </c>
      <c r="M9" s="9">
        <v>416125120</v>
      </c>
      <c r="N9" s="9">
        <v>416125120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8.8068808465608467E-2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0</v>
      </c>
      <c r="I10" s="56">
        <v>0</v>
      </c>
      <c r="J10" s="9">
        <f t="shared" si="0"/>
        <v>15000000000</v>
      </c>
      <c r="K10" s="9">
        <f t="shared" si="3"/>
        <v>13101666550</v>
      </c>
      <c r="L10" s="9">
        <v>1898333450</v>
      </c>
      <c r="M10" s="9">
        <v>1898333450</v>
      </c>
      <c r="N10" s="9">
        <v>1898333450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0.12655556333333334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56">
        <v>0</v>
      </c>
      <c r="J11" s="9">
        <f t="shared" si="0"/>
        <v>5177000000</v>
      </c>
      <c r="K11" s="9">
        <f t="shared" si="3"/>
        <v>4399467612</v>
      </c>
      <c r="L11" s="9">
        <v>777532388</v>
      </c>
      <c r="M11" s="9">
        <v>777532388</v>
      </c>
      <c r="N11" s="9">
        <v>777532388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0.15018976009271778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0</v>
      </c>
      <c r="H12" s="4">
        <v>0</v>
      </c>
      <c r="I12" s="56">
        <v>0</v>
      </c>
      <c r="J12" s="9">
        <f t="shared" si="0"/>
        <v>138000000</v>
      </c>
      <c r="K12" s="9">
        <f t="shared" si="3"/>
        <v>63605579</v>
      </c>
      <c r="L12" s="9">
        <v>74394421</v>
      </c>
      <c r="M12" s="9">
        <v>74394421</v>
      </c>
      <c r="N12" s="9">
        <v>74394421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0.53909000724637679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0</v>
      </c>
      <c r="I13" s="56">
        <v>1634000000</v>
      </c>
      <c r="J13" s="9">
        <f t="shared" si="0"/>
        <v>81746000000</v>
      </c>
      <c r="K13" s="9">
        <f t="shared" si="3"/>
        <v>11259857910.190002</v>
      </c>
      <c r="L13" s="4">
        <v>70486142089.809998</v>
      </c>
      <c r="M13" s="4">
        <v>4400000000</v>
      </c>
      <c r="N13" s="4">
        <v>4400000000</v>
      </c>
      <c r="O13" s="9">
        <v>0</v>
      </c>
      <c r="P13" s="9">
        <f t="shared" si="4"/>
        <v>66086142089.809998</v>
      </c>
      <c r="Q13" s="9">
        <f t="shared" si="1"/>
        <v>0</v>
      </c>
      <c r="R13" s="8">
        <f t="shared" si="2"/>
        <v>0.86225799537359626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0</v>
      </c>
      <c r="H14" s="4">
        <v>0</v>
      </c>
      <c r="I14" s="56">
        <v>0</v>
      </c>
      <c r="J14" s="9">
        <f t="shared" si="0"/>
        <v>16500000</v>
      </c>
      <c r="K14" s="9">
        <f t="shared" si="3"/>
        <v>16500000</v>
      </c>
      <c r="L14" s="4">
        <v>0</v>
      </c>
      <c r="M14" s="4">
        <v>0</v>
      </c>
      <c r="N14" s="4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56">
        <v>6770000000</v>
      </c>
      <c r="J15" s="9">
        <f t="shared" si="0"/>
        <v>0</v>
      </c>
      <c r="K15" s="9">
        <f t="shared" si="3"/>
        <v>0</v>
      </c>
      <c r="L15" s="4">
        <v>0</v>
      </c>
      <c r="M15" s="4">
        <v>0</v>
      </c>
      <c r="N15" s="4">
        <v>0</v>
      </c>
      <c r="O15" s="9"/>
      <c r="P15" s="9"/>
      <c r="Q15" s="9"/>
      <c r="R15" s="8"/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56">
        <v>0</v>
      </c>
      <c r="J16" s="9">
        <f t="shared" si="0"/>
        <v>412000000</v>
      </c>
      <c r="K16" s="9">
        <f t="shared" si="3"/>
        <v>264641937</v>
      </c>
      <c r="L16" s="4">
        <v>147358063</v>
      </c>
      <c r="M16" s="4">
        <v>118907955</v>
      </c>
      <c r="N16" s="4">
        <v>118907955</v>
      </c>
      <c r="O16" s="9">
        <v>0</v>
      </c>
      <c r="P16" s="9">
        <f t="shared" si="4"/>
        <v>28450108</v>
      </c>
      <c r="Q16" s="9">
        <f t="shared" si="1"/>
        <v>0</v>
      </c>
      <c r="R16" s="8">
        <f t="shared" si="2"/>
        <v>0.3576652014563107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56">
        <v>0</v>
      </c>
      <c r="J17" s="9">
        <f t="shared" si="0"/>
        <v>8483000000</v>
      </c>
      <c r="K17" s="9">
        <f t="shared" si="3"/>
        <v>8456577281.3900003</v>
      </c>
      <c r="L17" s="4">
        <v>26422718.609999999</v>
      </c>
      <c r="M17" s="4">
        <v>26422718.609999999</v>
      </c>
      <c r="N17" s="4">
        <v>26422718.609999999</v>
      </c>
      <c r="O17" s="9">
        <v>0</v>
      </c>
      <c r="P17" s="9">
        <f t="shared" si="4"/>
        <v>0</v>
      </c>
      <c r="Q17" s="9">
        <f t="shared" si="1"/>
        <v>0</v>
      </c>
      <c r="R17" s="8">
        <f t="shared" si="2"/>
        <v>3.1147846999882117E-3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56">
        <v>0</v>
      </c>
      <c r="J18" s="9">
        <f t="shared" si="0"/>
        <v>767000000</v>
      </c>
      <c r="K18" s="9">
        <f t="shared" si="3"/>
        <v>767000000</v>
      </c>
      <c r="L18" s="4">
        <v>0</v>
      </c>
      <c r="M18" s="4">
        <v>0</v>
      </c>
      <c r="N18" s="4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56">
        <v>0</v>
      </c>
      <c r="J19" s="9">
        <f t="shared" si="0"/>
        <v>9000000</v>
      </c>
      <c r="K19" s="9">
        <f t="shared" si="3"/>
        <v>9000000</v>
      </c>
      <c r="L19" s="4">
        <v>0</v>
      </c>
      <c r="M19" s="4">
        <v>0</v>
      </c>
      <c r="N19" s="4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56">
        <v>0</v>
      </c>
      <c r="J20" s="9">
        <f t="shared" si="0"/>
        <v>741200676</v>
      </c>
      <c r="K20" s="9">
        <f t="shared" si="3"/>
        <v>405587342</v>
      </c>
      <c r="L20" s="4">
        <v>335613334</v>
      </c>
      <c r="M20" s="4">
        <v>1167333</v>
      </c>
      <c r="N20" s="4">
        <v>1167333</v>
      </c>
      <c r="O20" s="9">
        <v>0</v>
      </c>
      <c r="P20" s="9">
        <f t="shared" si="4"/>
        <v>334446001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56">
        <v>1200000000</v>
      </c>
      <c r="J21" s="9">
        <f t="shared" si="0"/>
        <v>4947454698</v>
      </c>
      <c r="K21" s="9">
        <f t="shared" si="3"/>
        <v>2492002363</v>
      </c>
      <c r="L21" s="4">
        <v>2455452335</v>
      </c>
      <c r="M21" s="4">
        <v>11329999</v>
      </c>
      <c r="N21" s="4">
        <v>11329999</v>
      </c>
      <c r="O21" s="9">
        <v>0</v>
      </c>
      <c r="P21" s="9">
        <f t="shared" si="4"/>
        <v>2444122336</v>
      </c>
      <c r="Q21" s="9">
        <f t="shared" si="1"/>
        <v>0</v>
      </c>
      <c r="R21" s="8">
        <f t="shared" si="2"/>
        <v>0.49630617860788345</v>
      </c>
    </row>
    <row r="22" spans="1:18" ht="15" customHeight="1" thickBot="1" x14ac:dyDescent="0.3">
      <c r="A22" s="41" t="s">
        <v>0</v>
      </c>
      <c r="B22" s="42"/>
      <c r="C22" s="42"/>
      <c r="D22" s="42"/>
      <c r="E22" s="43"/>
      <c r="F22" s="3">
        <f t="shared" ref="F22:Q22" si="5">SUM(F7:F21)</f>
        <v>201123155374</v>
      </c>
      <c r="G22" s="3">
        <f t="shared" si="5"/>
        <v>0</v>
      </c>
      <c r="H22" s="3">
        <f t="shared" si="5"/>
        <v>0</v>
      </c>
      <c r="I22" s="3">
        <f t="shared" si="5"/>
        <v>9604000000</v>
      </c>
      <c r="J22" s="3">
        <f t="shared" si="5"/>
        <v>191519155374</v>
      </c>
      <c r="K22" s="3">
        <f t="shared" si="5"/>
        <v>105265123064.58</v>
      </c>
      <c r="L22" s="3">
        <f t="shared" si="5"/>
        <v>86254032309.419998</v>
      </c>
      <c r="M22" s="3">
        <f t="shared" si="5"/>
        <v>17360517182.610001</v>
      </c>
      <c r="N22" s="3">
        <f t="shared" si="5"/>
        <v>17360517182.610001</v>
      </c>
      <c r="O22" s="3">
        <f t="shared" si="5"/>
        <v>0</v>
      </c>
      <c r="P22" s="3">
        <f t="shared" si="5"/>
        <v>68893515126.809998</v>
      </c>
      <c r="Q22" s="3">
        <f t="shared" si="5"/>
        <v>0</v>
      </c>
      <c r="R22" s="2">
        <f t="shared" si="2"/>
        <v>0.45036765195096279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139231.42271861</v>
      </c>
      <c r="U6" s="36">
        <f>+T6/S6</f>
        <v>0.79240342397310304</v>
      </c>
      <c r="V6" s="27">
        <f>SUM(V7:V10)</f>
        <v>134899.42271861</v>
      </c>
      <c r="W6" s="33">
        <f>+V6/T6</f>
        <v>0.96888633387913392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+DICIEMBRE!L17/1000000</f>
        <v>26.42271861</v>
      </c>
      <c r="U8" s="37">
        <f t="shared" si="1"/>
        <v>7.2657823352137094E-4</v>
      </c>
      <c r="V8" s="29">
        <f>+DICIEMBRE!M17/1000000</f>
        <v>26.42271861</v>
      </c>
      <c r="W8" s="34">
        <f t="shared" si="2"/>
        <v>1</v>
      </c>
      <c r="Y8" s="23" t="s">
        <v>5</v>
      </c>
      <c r="Z8" s="29">
        <v>36365.964999999997</v>
      </c>
      <c r="AA8" s="29" t="e">
        <f>+DICIEMBRE!#REF!/1000000</f>
        <v>#REF!</v>
      </c>
      <c r="AB8" s="37" t="e">
        <f t="shared" si="3"/>
        <v>#REF!</v>
      </c>
      <c r="AC8" s="29" t="e">
        <f>+DICIEMBRE!#REF!/1000000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+DICIEMBRE!#REF!/1000000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+DICIEMBRE!#REF!/1000000</f>
        <v>#REF!</v>
      </c>
      <c r="U12" s="37" t="e">
        <f t="shared" si="1"/>
        <v>#REF!</v>
      </c>
      <c r="V12" s="29" t="e">
        <f>+DICIEMBRE!#REF!/1000000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+DICIEMBRE!#REF!/1000000</f>
        <v>#REF!</v>
      </c>
      <c r="AB12" s="37" t="e">
        <f t="shared" si="3"/>
        <v>#REF!</v>
      </c>
      <c r="AC12" s="29" t="e">
        <f>+DICIEMBRE!#REF!/1000000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2020-03-30T19:56:24Z</dcterms:modified>
</cp:coreProperties>
</file>