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MAYO" sheetId="1" r:id="rId1"/>
    <sheet name="Hoja1" sheetId="2" r:id="rId2"/>
    <sheet name="Hoja2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K15" i="1" s="1"/>
  <c r="J14" i="1"/>
  <c r="J13" i="1"/>
  <c r="J12" i="1"/>
  <c r="J1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  <c r="J21" i="1"/>
  <c r="R21" i="1" s="1"/>
  <c r="K20" i="1"/>
  <c r="R19" i="1"/>
  <c r="R18" i="1"/>
  <c r="R17" i="1"/>
  <c r="K16" i="1"/>
  <c r="R14" i="1"/>
  <c r="R13" i="1"/>
  <c r="R12" i="1"/>
  <c r="K11" i="1"/>
  <c r="J10" i="1"/>
  <c r="R10" i="1" s="1"/>
  <c r="J9" i="1"/>
  <c r="R9" i="1" s="1"/>
  <c r="J8" i="1"/>
  <c r="R8" i="1" s="1"/>
  <c r="K8" i="1" l="1"/>
  <c r="K17" i="1"/>
  <c r="K19" i="1"/>
  <c r="K10" i="1"/>
  <c r="K12" i="1"/>
  <c r="K21" i="1"/>
  <c r="K14" i="1"/>
  <c r="R11" i="1"/>
  <c r="R16" i="1"/>
  <c r="K9" i="1"/>
  <c r="K13" i="1"/>
  <c r="K18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P7" i="1" l="1"/>
  <c r="J7" i="1" l="1"/>
  <c r="K7" i="1" s="1"/>
  <c r="Q7" i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<sst xmlns="http://schemas.openxmlformats.org/spreadsheetml/2006/main" count="151" uniqueCount="84">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</sst>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558144"/>
        <c:axId val="185559680"/>
        <c:axId val="0"/>
      </c:bar3DChart>
      <c:catAx>
        <c:axId val="185558144"/>
        <c:scaling>
          <c:orientation val="minMax"/>
        </c:scaling>
        <c:delete val="0"/>
        <c:axPos val="l"/>
        <c:majorTickMark val="out"/>
        <c:minorTickMark val="none"/>
        <c:tickLblPos val="nextTo"/>
        <c:crossAx val="185559680"/>
        <c:crosses val="autoZero"/>
        <c:auto val="1"/>
        <c:lblAlgn val="ctr"/>
        <c:lblOffset val="100"/>
        <c:noMultiLvlLbl val="0"/>
      </c:catAx>
      <c:valAx>
        <c:axId val="18555968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8555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J9" zoomScaleNormal="100" workbookViewId="0">
      <selection activeCell="U22" sqref="U22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500000000</v>
      </c>
      <c r="H7" s="4">
        <v>0</v>
      </c>
      <c r="I7" s="41">
        <v>0</v>
      </c>
      <c r="J7" s="9">
        <f t="shared" ref="J7:J21" si="0">+F7+G7-H7-I7</f>
        <v>51262000000</v>
      </c>
      <c r="K7" s="9">
        <f>+J7-L7</f>
        <v>32467320432</v>
      </c>
      <c r="L7" s="9">
        <v>18794679568</v>
      </c>
      <c r="M7" s="9">
        <v>18787099565</v>
      </c>
      <c r="N7" s="9">
        <v>18779542896</v>
      </c>
      <c r="O7" s="9">
        <v>0</v>
      </c>
      <c r="P7" s="9">
        <f>+L7-M7</f>
        <v>7580003</v>
      </c>
      <c r="Q7" s="9">
        <f t="shared" ref="Q7:Q21" si="1">+M7-N7</f>
        <v>7556669</v>
      </c>
      <c r="R7" s="8">
        <f t="shared" ref="R7:R22" si="2">+L7/J7</f>
        <v>0.36663960766259607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1">
        <v>0</v>
      </c>
      <c r="J8" s="9">
        <f t="shared" si="0"/>
        <v>18595000000</v>
      </c>
      <c r="K8" s="9">
        <f t="shared" ref="K8:K21" si="3">+J8-L8</f>
        <v>12108794563</v>
      </c>
      <c r="L8" s="9">
        <v>6486205437</v>
      </c>
      <c r="M8" s="9">
        <v>6486205437</v>
      </c>
      <c r="N8" s="9">
        <v>6486205437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0.34881448975531054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1">
        <v>0</v>
      </c>
      <c r="J9" s="9">
        <f t="shared" si="0"/>
        <v>4725000000</v>
      </c>
      <c r="K9" s="9">
        <f t="shared" si="3"/>
        <v>3380025838</v>
      </c>
      <c r="L9" s="9">
        <v>1344974162</v>
      </c>
      <c r="M9" s="9">
        <v>1344244066</v>
      </c>
      <c r="N9" s="9">
        <v>1344244066</v>
      </c>
      <c r="O9" s="9">
        <v>0</v>
      </c>
      <c r="P9" s="9">
        <f t="shared" si="4"/>
        <v>730096</v>
      </c>
      <c r="Q9" s="9">
        <f t="shared" si="1"/>
        <v>0</v>
      </c>
      <c r="R9" s="8">
        <f t="shared" si="2"/>
        <v>0.28465061629629629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1300000000</v>
      </c>
      <c r="I10" s="41">
        <v>0</v>
      </c>
      <c r="J10" s="9">
        <f t="shared" si="0"/>
        <v>13700000000</v>
      </c>
      <c r="K10" s="9">
        <f t="shared" si="3"/>
        <v>8750703151</v>
      </c>
      <c r="L10" s="9">
        <v>4949296849</v>
      </c>
      <c r="M10" s="9">
        <v>4946443021</v>
      </c>
      <c r="N10" s="9">
        <v>4946443021</v>
      </c>
      <c r="O10" s="9">
        <v>0</v>
      </c>
      <c r="P10" s="9">
        <f t="shared" si="4"/>
        <v>2853828</v>
      </c>
      <c r="Q10" s="9">
        <f t="shared" si="1"/>
        <v>0</v>
      </c>
      <c r="R10" s="8">
        <f t="shared" si="2"/>
        <v>0.36126254372262773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1">
        <v>0</v>
      </c>
      <c r="J11" s="9">
        <f t="shared" si="0"/>
        <v>5177000000</v>
      </c>
      <c r="K11" s="9">
        <f t="shared" si="3"/>
        <v>3389999000</v>
      </c>
      <c r="L11" s="9">
        <v>1787001000</v>
      </c>
      <c r="M11" s="9">
        <v>1787001000</v>
      </c>
      <c r="N11" s="9">
        <v>1787001000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0.34518079969094068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800000000</v>
      </c>
      <c r="H12" s="4">
        <v>0</v>
      </c>
      <c r="I12" s="41">
        <v>0</v>
      </c>
      <c r="J12" s="9">
        <f t="shared" si="0"/>
        <v>938000000</v>
      </c>
      <c r="K12" s="9">
        <f t="shared" si="3"/>
        <v>624723319</v>
      </c>
      <c r="L12" s="9">
        <v>313276681</v>
      </c>
      <c r="M12" s="9">
        <v>312921050</v>
      </c>
      <c r="N12" s="9">
        <v>312921050</v>
      </c>
      <c r="O12" s="9">
        <v>0</v>
      </c>
      <c r="P12" s="9">
        <f t="shared" si="4"/>
        <v>355631</v>
      </c>
      <c r="Q12" s="9">
        <f t="shared" si="1"/>
        <v>0</v>
      </c>
      <c r="R12" s="8">
        <f t="shared" si="2"/>
        <v>0.33398366844349681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1000000</v>
      </c>
      <c r="I13" s="41">
        <v>0</v>
      </c>
      <c r="J13" s="9">
        <f t="shared" si="0"/>
        <v>83379000000</v>
      </c>
      <c r="K13" s="9">
        <f t="shared" si="3"/>
        <v>8957183562.5099945</v>
      </c>
      <c r="L13" s="9">
        <v>74421816437.490005</v>
      </c>
      <c r="M13" s="9">
        <v>24788065068.330002</v>
      </c>
      <c r="N13" s="9">
        <v>24788065068.330002</v>
      </c>
      <c r="O13" s="9">
        <v>0</v>
      </c>
      <c r="P13" s="9">
        <f t="shared" si="4"/>
        <v>49633751369.160004</v>
      </c>
      <c r="Q13" s="9">
        <f t="shared" si="1"/>
        <v>0</v>
      </c>
      <c r="R13" s="8">
        <f t="shared" si="2"/>
        <v>0.89257266742812946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1000000</v>
      </c>
      <c r="H14" s="4">
        <v>0</v>
      </c>
      <c r="I14" s="41">
        <v>0</v>
      </c>
      <c r="J14" s="9">
        <f t="shared" si="0"/>
        <v>17500000</v>
      </c>
      <c r="K14" s="9">
        <f t="shared" si="3"/>
        <v>17500000</v>
      </c>
      <c r="L14" s="9">
        <v>0</v>
      </c>
      <c r="M14" s="9">
        <v>0</v>
      </c>
      <c r="N14" s="9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0</v>
      </c>
      <c r="I15" s="41">
        <v>6770000000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112928251</v>
      </c>
      <c r="L16" s="9">
        <v>299071749</v>
      </c>
      <c r="M16" s="9">
        <v>299071749</v>
      </c>
      <c r="N16" s="9">
        <v>299071749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0.72590230339805828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0</v>
      </c>
      <c r="H17" s="4">
        <v>0</v>
      </c>
      <c r="I17" s="41">
        <v>0</v>
      </c>
      <c r="J17" s="9">
        <f t="shared" si="0"/>
        <v>8483000000</v>
      </c>
      <c r="K17" s="9">
        <f t="shared" si="3"/>
        <v>8040381848.4499998</v>
      </c>
      <c r="L17" s="9">
        <v>442618151.55000001</v>
      </c>
      <c r="M17" s="9">
        <v>440768151.55000001</v>
      </c>
      <c r="N17" s="9">
        <v>439404946.55000001</v>
      </c>
      <c r="O17" s="9">
        <v>0</v>
      </c>
      <c r="P17" s="9">
        <f t="shared" si="4"/>
        <v>1850000</v>
      </c>
      <c r="Q17" s="9">
        <f t="shared" si="1"/>
        <v>1363205</v>
      </c>
      <c r="R17" s="8">
        <f t="shared" si="2"/>
        <v>5.2177077867499706E-2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51543969.429999948</v>
      </c>
      <c r="L18" s="9">
        <v>715456030.57000005</v>
      </c>
      <c r="M18" s="9">
        <v>334276089.76999998</v>
      </c>
      <c r="N18" s="9">
        <v>334276089.76999998</v>
      </c>
      <c r="O18" s="9">
        <v>0</v>
      </c>
      <c r="P18" s="9">
        <f t="shared" si="4"/>
        <v>381179940.80000007</v>
      </c>
      <c r="Q18" s="9">
        <f t="shared" si="1"/>
        <v>0</v>
      </c>
      <c r="R18" s="8">
        <f t="shared" si="2"/>
        <v>0.93279795380704045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1353254</v>
      </c>
      <c r="L19" s="9">
        <v>7646746</v>
      </c>
      <c r="M19" s="9">
        <v>7646746</v>
      </c>
      <c r="N19" s="9">
        <v>7646746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0.84963844444444447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1">
        <v>0</v>
      </c>
      <c r="J20" s="9">
        <f t="shared" si="0"/>
        <v>741200676</v>
      </c>
      <c r="K20" s="9">
        <f t="shared" si="3"/>
        <v>255083282</v>
      </c>
      <c r="L20" s="9">
        <v>486117394</v>
      </c>
      <c r="M20" s="9">
        <v>101547333</v>
      </c>
      <c r="N20" s="9">
        <v>101547333</v>
      </c>
      <c r="O20" s="9">
        <v>0</v>
      </c>
      <c r="P20" s="9">
        <f t="shared" si="4"/>
        <v>384570061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1">
        <v>0</v>
      </c>
      <c r="J21" s="9">
        <f t="shared" si="0"/>
        <v>6147454698</v>
      </c>
      <c r="K21" s="9">
        <f t="shared" si="3"/>
        <v>2007555601.7800002</v>
      </c>
      <c r="L21" s="9">
        <v>4139899096.2199998</v>
      </c>
      <c r="M21" s="9">
        <v>562436015.55999994</v>
      </c>
      <c r="N21" s="9">
        <v>562436015.55999994</v>
      </c>
      <c r="O21" s="9">
        <v>0</v>
      </c>
      <c r="P21" s="9">
        <f t="shared" si="4"/>
        <v>3577463080.6599998</v>
      </c>
      <c r="Q21" s="9">
        <f t="shared" si="1"/>
        <v>0</v>
      </c>
      <c r="R21" s="8">
        <f t="shared" si="2"/>
        <v>0.67343303848450742</v>
      </c>
    </row>
    <row r="22" spans="1:18" ht="15" customHeight="1" thickBot="1" x14ac:dyDescent="0.3">
      <c r="A22" s="42" t="s">
        <v>0</v>
      </c>
      <c r="B22" s="43"/>
      <c r="C22" s="43"/>
      <c r="D22" s="43"/>
      <c r="E22" s="44"/>
      <c r="F22" s="3">
        <f t="shared" ref="F22:Q22" si="5">SUM(F7:F21)</f>
        <v>201123155374</v>
      </c>
      <c r="G22" s="3">
        <f t="shared" si="5"/>
        <v>1301000000</v>
      </c>
      <c r="H22" s="3">
        <f t="shared" si="5"/>
        <v>1301000000</v>
      </c>
      <c r="I22" s="3">
        <f t="shared" si="5"/>
        <v>6770000000</v>
      </c>
      <c r="J22" s="3">
        <f t="shared" si="5"/>
        <v>194353155374</v>
      </c>
      <c r="K22" s="3">
        <f t="shared" si="5"/>
        <v>80165096072.169983</v>
      </c>
      <c r="L22" s="3">
        <f t="shared" si="5"/>
        <v>114188059301.83002</v>
      </c>
      <c r="M22" s="3">
        <f t="shared" si="5"/>
        <v>60197725292.209999</v>
      </c>
      <c r="N22" s="3">
        <f t="shared" si="5"/>
        <v>60188805418.209999</v>
      </c>
      <c r="O22" s="3">
        <f t="shared" si="5"/>
        <v>0</v>
      </c>
      <c r="P22" s="3">
        <f t="shared" si="5"/>
        <v>53990334009.62001</v>
      </c>
      <c r="Q22" s="3">
        <f t="shared" si="5"/>
        <v>8919874</v>
      </c>
      <c r="R22" s="2">
        <f t="shared" si="2"/>
        <v>0.5875287132956204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139647.61815155001</v>
      </c>
      <c r="U6" s="36">
        <f>+T6/S6</f>
        <v>0.794772103971225</v>
      </c>
      <c r="V6" s="27">
        <f>SUM(V7:V10)</f>
        <v>135313.76815155</v>
      </c>
      <c r="W6" s="33">
        <f>+V6/T6</f>
        <v>0.96896581511833035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+MAYO!L17/1000000</f>
        <v>442.61815154999999</v>
      </c>
      <c r="U8" s="37">
        <f t="shared" si="1"/>
        <v>1.2171219753140059E-2</v>
      </c>
      <c r="V8" s="29">
        <f>+MAYO!M17/1000000</f>
        <v>440.76815155000003</v>
      </c>
      <c r="W8" s="34">
        <f t="shared" si="2"/>
        <v>0.99582032505101414</v>
      </c>
      <c r="Y8" s="23" t="s">
        <v>5</v>
      </c>
      <c r="Z8" s="29">
        <v>36365.964999999997</v>
      </c>
      <c r="AA8" s="29" t="e">
        <f>+MAYO!#REF!/1000000</f>
        <v>#REF!</v>
      </c>
      <c r="AB8" s="37" t="e">
        <f t="shared" si="3"/>
        <v>#REF!</v>
      </c>
      <c r="AC8" s="29" t="e">
        <f>+MAYO!#REF!/1000000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+MAYO!#REF!/1000000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+MAYO!#REF!/1000000</f>
        <v>#REF!</v>
      </c>
      <c r="U12" s="37" t="e">
        <f t="shared" si="1"/>
        <v>#REF!</v>
      </c>
      <c r="V12" s="29" t="e">
        <f>+MAYO!#REF!/1000000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+MAYO!#REF!/1000000</f>
        <v>#REF!</v>
      </c>
      <c r="AB12" s="37" t="e">
        <f t="shared" si="3"/>
        <v>#REF!</v>
      </c>
      <c r="AC12" s="29" t="e">
        <f>+MAYO!#REF!/1000000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Sanchez Mendoza</cp:lastModifiedBy>
  <cp:lastPrinted>2018-05-03T14:43:44Z</cp:lastPrinted>
  <dcterms:created xsi:type="dcterms:W3CDTF">2018-01-23T20:49:19Z</dcterms:created>
  <dcterms:modified xsi:type="dcterms:W3CDTF">2020-06-09T15:30:02Z</dcterms:modified>
</cp:coreProperties>
</file>