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<sst xmlns="http://schemas.openxmlformats.org/spreadsheetml/2006/main" count="99" uniqueCount="65">
  <si>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</si>
  <si>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</si>
  <si>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</si>
  <si>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</si>
  <si>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</si>
  <si>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</si>
  <si>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</si>
  <si>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</si>
  <si>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</si>
  <si>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</si>
  <si>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</si>
  <si>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</si>
  <si>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</si>
  <si>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</si>
  <si>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</si>
  <si>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</si>
  <si>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</si>
  <si>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</si>
  <si>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</si>
  <si>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</si>
  <si>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</si>
  <si>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</si>
  <si>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</si>
  <si>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</si>
  <si>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</si>
  <si>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</si>
  <si>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</si>
  <si>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</si>
  <si>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</si>
  <si>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</si>
  <si>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</si>
  <si>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</si>
  <si>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</si>
  <si>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</si>
  <si>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</si>
  <si>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</si>
  <si>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</si>
  <si>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</si>
  <si>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</si>
  <si>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</si>
  <si>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</si>
  <si>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</si>
  <si>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</si>
  <si>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</si>
  <si>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</si>
  <si>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</si>
  <si>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</si>
  <si>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</si>
  <si>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</si>
  <si>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</si>
  <si>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</si>
  <si>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</si>
  <si>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</si>
  <si>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</si>
  <si>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</si>
  <si>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</si>
  <si>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</si>
  <si>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</si>
  <si>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</si>
  <si>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</si>
  <si>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</si>
  <si>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</si>
  <si>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</si>
  <si>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</si>
  <si>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NOVIEMBRE DE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</si>
</sst>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9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0" fontId="45" fillId="10" borderId="17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10" fontId="45" fillId="0" borderId="21" xfId="69" applyNumberFormat="1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10" fontId="44" fillId="0" borderId="23" xfId="69" applyNumberFormat="1" applyFont="1" applyBorder="1" applyAlignment="1">
      <alignment horizontal="center" vertical="center"/>
    </xf>
    <xf numFmtId="44" fontId="44" fillId="0" borderId="24" xfId="52" applyFont="1" applyBorder="1" applyAlignment="1">
      <alignment horizontal="center" vertical="center"/>
    </xf>
    <xf numFmtId="44" fontId="44" fillId="0" borderId="12" xfId="52" applyFont="1" applyBorder="1" applyAlignment="1">
      <alignment horizontal="center" vertical="center"/>
    </xf>
    <xf numFmtId="44" fontId="45" fillId="0" borderId="25" xfId="52" applyFont="1" applyBorder="1" applyAlignment="1">
      <alignment/>
    </xf>
    <xf numFmtId="49" fontId="45" fillId="10" borderId="12" xfId="0" applyNumberFormat="1" applyFont="1" applyFill="1" applyBorder="1" applyAlignment="1">
      <alignment horizontal="center" vertical="center" wrapText="1"/>
    </xf>
    <xf numFmtId="49" fontId="45" fillId="10" borderId="26" xfId="0" applyNumberFormat="1" applyFont="1" applyFill="1" applyBorder="1" applyAlignment="1">
      <alignment horizontal="center" vertical="center" wrapText="1"/>
    </xf>
    <xf numFmtId="44" fontId="46" fillId="0" borderId="12" xfId="52" applyFont="1" applyFill="1" applyBorder="1" applyAlignment="1">
      <alignment vertical="center" wrapText="1" readingOrder="1"/>
    </xf>
    <xf numFmtId="44" fontId="44" fillId="0" borderId="12" xfId="52" applyFont="1" applyBorder="1" applyAlignment="1">
      <alignment vertical="center" readingOrder="1"/>
    </xf>
    <xf numFmtId="44" fontId="44" fillId="0" borderId="0" xfId="0" applyNumberFormat="1" applyFont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10" borderId="3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32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33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 wrapText="1"/>
    </xf>
    <xf numFmtId="0" fontId="45" fillId="10" borderId="34" xfId="0" applyFont="1" applyFill="1" applyBorder="1" applyAlignment="1">
      <alignment horizontal="center" vertical="center" wrapText="1"/>
    </xf>
    <xf numFmtId="0" fontId="45" fillId="10" borderId="19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5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_Abril 2014" xfId="59"/>
    <cellStyle name="Normal 3" xfId="60"/>
    <cellStyle name="Normal 3 2" xfId="61"/>
    <cellStyle name="Normal 3_Abril 2014" xfId="62"/>
    <cellStyle name="Normal 4" xfId="63"/>
    <cellStyle name="Normal 4 2" xfId="64"/>
    <cellStyle name="Normal 4_Abril 2014" xfId="65"/>
    <cellStyle name="Normal 5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4" sqref="A4:E4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7646000000</v>
      </c>
      <c r="I7" s="22">
        <f>+F7+G7-H7</f>
        <v>31955000000</v>
      </c>
      <c r="J7" s="23">
        <f>+I7-K7</f>
        <v>3772090641</v>
      </c>
      <c r="K7" s="23">
        <v>28182909359</v>
      </c>
      <c r="L7" s="23">
        <v>28165086654</v>
      </c>
      <c r="M7" s="23">
        <v>28165086654</v>
      </c>
      <c r="N7" s="18">
        <v>1617646</v>
      </c>
      <c r="O7" s="17">
        <f>+K7-L7</f>
        <v>17822705</v>
      </c>
      <c r="P7" s="17">
        <f>+L7-M7</f>
        <v>0</v>
      </c>
      <c r="Q7" s="16">
        <f>+K7/I7</f>
        <v>0.8819561683304648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275083857</v>
      </c>
      <c r="K8" s="23">
        <v>1363916143</v>
      </c>
      <c r="L8" s="23">
        <v>1360451989</v>
      </c>
      <c r="M8" s="23">
        <v>1360451989</v>
      </c>
      <c r="N8" s="18">
        <v>0</v>
      </c>
      <c r="O8" s="17">
        <f aca="true" t="shared" si="2" ref="O8:O19">+K8-L8</f>
        <v>3464154</v>
      </c>
      <c r="P8" s="17">
        <f aca="true" t="shared" si="3" ref="P8:P19">+L8-M8</f>
        <v>0</v>
      </c>
      <c r="Q8" s="16">
        <f>+K8/I8</f>
        <v>0.8321636015863332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3290000000</v>
      </c>
      <c r="I9" s="22">
        <f t="shared" si="0"/>
        <v>6115000000</v>
      </c>
      <c r="J9" s="23">
        <f t="shared" si="1"/>
        <v>3408811573</v>
      </c>
      <c r="K9" s="23">
        <v>2706188427</v>
      </c>
      <c r="L9" s="23">
        <v>2706188427</v>
      </c>
      <c r="M9" s="23">
        <v>2706188427</v>
      </c>
      <c r="N9" s="18">
        <v>0</v>
      </c>
      <c r="O9" s="17">
        <f t="shared" si="2"/>
        <v>0</v>
      </c>
      <c r="P9" s="17">
        <f t="shared" si="3"/>
        <v>0</v>
      </c>
      <c r="Q9" s="16">
        <f>+K9/I9</f>
        <v>0.44254921128372854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626000000</v>
      </c>
      <c r="H10" s="22">
        <v>0</v>
      </c>
      <c r="I10" s="22">
        <f t="shared" si="0"/>
        <v>669000000</v>
      </c>
      <c r="J10" s="23">
        <f t="shared" si="1"/>
        <v>301066740</v>
      </c>
      <c r="K10" s="23">
        <v>367933260</v>
      </c>
      <c r="L10" s="23">
        <v>367933260</v>
      </c>
      <c r="M10" s="23">
        <v>367933260</v>
      </c>
      <c r="N10" s="18">
        <v>0</v>
      </c>
      <c r="O10" s="17">
        <f t="shared" si="2"/>
        <v>0</v>
      </c>
      <c r="P10" s="17">
        <f t="shared" si="3"/>
        <v>0</v>
      </c>
      <c r="Q10" s="16">
        <f aca="true" t="shared" si="4" ref="Q10:Q19">+K10/I10</f>
        <v>0.5499749775784754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10020000000</v>
      </c>
      <c r="H11" s="22">
        <v>0</v>
      </c>
      <c r="I11" s="22">
        <f t="shared" si="0"/>
        <v>40020000000</v>
      </c>
      <c r="J11" s="23">
        <f t="shared" si="1"/>
        <v>1076907561.1699982</v>
      </c>
      <c r="K11" s="23">
        <v>38943092438.83</v>
      </c>
      <c r="L11" s="23">
        <v>31959062808.27</v>
      </c>
      <c r="M11" s="23">
        <v>31956164408.27</v>
      </c>
      <c r="N11" s="18">
        <v>109356594</v>
      </c>
      <c r="O11" s="17">
        <f t="shared" si="2"/>
        <v>6984029630.560001</v>
      </c>
      <c r="P11" s="17">
        <f>+L11-M11</f>
        <v>2898400</v>
      </c>
      <c r="Q11" s="16">
        <f t="shared" si="4"/>
        <v>0.973090765587956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3568000000</v>
      </c>
      <c r="I12" s="22">
        <f t="shared" si="0"/>
        <v>13715000000</v>
      </c>
      <c r="J12" s="23">
        <f t="shared" si="1"/>
        <v>2000320656</v>
      </c>
      <c r="K12" s="23">
        <v>11714679344</v>
      </c>
      <c r="L12" s="23">
        <v>11714679344</v>
      </c>
      <c r="M12" s="23">
        <v>11714679344</v>
      </c>
      <c r="N12" s="18">
        <v>0</v>
      </c>
      <c r="O12" s="17">
        <f t="shared" si="2"/>
        <v>0</v>
      </c>
      <c r="P12" s="17">
        <f t="shared" si="3"/>
        <v>0</v>
      </c>
      <c r="Q12" s="16">
        <f t="shared" si="4"/>
        <v>0.8541508818082392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50000000</v>
      </c>
      <c r="I13" s="22">
        <f t="shared" si="0"/>
        <v>5000000</v>
      </c>
      <c r="J13" s="23">
        <f t="shared" si="1"/>
        <v>4959000</v>
      </c>
      <c r="K13" s="23">
        <v>41000</v>
      </c>
      <c r="L13" s="23">
        <v>41000</v>
      </c>
      <c r="M13" s="23">
        <v>41000</v>
      </c>
      <c r="N13" s="18">
        <v>0</v>
      </c>
      <c r="O13" s="17">
        <f t="shared" si="2"/>
        <v>0</v>
      </c>
      <c r="P13" s="17">
        <f t="shared" si="3"/>
        <v>0</v>
      </c>
      <c r="Q13" s="16">
        <f t="shared" si="4"/>
        <v>0.0082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4237446000</v>
      </c>
      <c r="H14" s="22">
        <v>0</v>
      </c>
      <c r="I14" s="22">
        <f t="shared" si="0"/>
        <v>54498446000</v>
      </c>
      <c r="J14" s="23">
        <f t="shared" si="1"/>
        <v>1115880027.4800034</v>
      </c>
      <c r="K14" s="23">
        <v>53382565972.52</v>
      </c>
      <c r="L14" s="23">
        <v>45630833942.34</v>
      </c>
      <c r="M14" s="23">
        <v>44578559587.34</v>
      </c>
      <c r="N14" s="18">
        <v>188646</v>
      </c>
      <c r="O14" s="17">
        <f t="shared" si="2"/>
        <v>7751732030.18</v>
      </c>
      <c r="P14" s="17">
        <f>+L14-M14</f>
        <v>1052274355</v>
      </c>
      <c r="Q14" s="16">
        <f t="shared" si="4"/>
        <v>0.9795245532784549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v>0</v>
      </c>
      <c r="O15" s="17">
        <f t="shared" si="2"/>
        <v>0</v>
      </c>
      <c r="P15" s="17">
        <f t="shared" si="3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179446000</v>
      </c>
      <c r="I16" s="22">
        <f t="shared" si="0"/>
        <v>9554000</v>
      </c>
      <c r="J16" s="23">
        <f t="shared" si="1"/>
        <v>0</v>
      </c>
      <c r="K16" s="23">
        <v>9554000</v>
      </c>
      <c r="L16" s="23">
        <v>9554000</v>
      </c>
      <c r="M16" s="23">
        <v>9554000</v>
      </c>
      <c r="N16" s="18">
        <v>0</v>
      </c>
      <c r="O16" s="17">
        <f t="shared" si="2"/>
        <v>0</v>
      </c>
      <c r="P16" s="17">
        <f t="shared" si="3"/>
        <v>0</v>
      </c>
      <c r="Q16" s="16">
        <f t="shared" si="4"/>
        <v>1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7102.9800000190735</v>
      </c>
      <c r="K17" s="23">
        <v>2638992897.02</v>
      </c>
      <c r="L17" s="23">
        <v>1586451295.92</v>
      </c>
      <c r="M17" s="23">
        <v>1585544768.13</v>
      </c>
      <c r="N17" s="18">
        <v>0</v>
      </c>
      <c r="O17" s="17">
        <f t="shared" si="2"/>
        <v>1052541601.0999999</v>
      </c>
      <c r="P17" s="17">
        <f>+L17-M17</f>
        <v>906527.7899999619</v>
      </c>
      <c r="Q17" s="16">
        <f t="shared" si="4"/>
        <v>0.9999973084577491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>
        <v>0</v>
      </c>
      <c r="O18" s="17">
        <f t="shared" si="2"/>
        <v>0</v>
      </c>
      <c r="P18" s="17">
        <f t="shared" si="3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666859816</v>
      </c>
      <c r="K19" s="23">
        <v>6283140184</v>
      </c>
      <c r="L19" s="23">
        <v>3262367718</v>
      </c>
      <c r="M19" s="23">
        <v>3262367718</v>
      </c>
      <c r="N19" s="18">
        <v>0</v>
      </c>
      <c r="O19" s="17">
        <f t="shared" si="2"/>
        <v>3020772466</v>
      </c>
      <c r="P19" s="17">
        <f t="shared" si="3"/>
        <v>0</v>
      </c>
      <c r="Q19" s="16">
        <f t="shared" si="4"/>
        <v>0.9040489473381295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14883446000</v>
      </c>
      <c r="H20" s="19">
        <f t="shared" si="5"/>
        <v>14883446000</v>
      </c>
      <c r="I20" s="19">
        <f t="shared" si="5"/>
        <v>159700000000</v>
      </c>
      <c r="J20" s="19">
        <f>SUM(J7:J19)</f>
        <v>14106986974.630001</v>
      </c>
      <c r="K20" s="19">
        <f>SUM(K7:K19)</f>
        <v>145593013025.37</v>
      </c>
      <c r="L20" s="19">
        <f>SUM(L7:L19)</f>
        <v>126762650438.53</v>
      </c>
      <c r="M20" s="19">
        <f t="shared" si="5"/>
        <v>125706571155.74</v>
      </c>
      <c r="N20" s="19">
        <f t="shared" si="5"/>
        <v>111162886</v>
      </c>
      <c r="O20" s="19">
        <f>SUM(O7:O19)</f>
        <v>18830362586.840004</v>
      </c>
      <c r="P20" s="19">
        <f>SUM(P7:P19)</f>
        <v>1056079282.79</v>
      </c>
      <c r="Q20" s="14">
        <f>+K20/I20</f>
        <v>0.9116657046046963</v>
      </c>
    </row>
    <row r="22" ht="12.75">
      <c r="O22" s="24"/>
    </row>
    <row r="23" spans="12:13" ht="12.75">
      <c r="L23" s="24"/>
      <c r="M23" s="24"/>
    </row>
    <row r="24" ht="12.75">
      <c r="L24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  <ignoredErrors>
    <ignoredError sqref="K6 L6:N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Juan David Riveros Valderrama</cp:lastModifiedBy>
  <dcterms:created xsi:type="dcterms:W3CDTF">2013-12-04T20:03:40Z</dcterms:created>
  <dcterms:modified xsi:type="dcterms:W3CDTF">2014-12-02T19:27:04Z</dcterms:modified>
  <cp:category/>
  <cp:version/>
  <cp:contentType/>
  <cp:contentStatus/>
</cp:coreProperties>
</file>