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X:\ÁREA PRESUPUESTO\01. GESTION GASTOS\PRESUPUESTO 2026\INFORMES\Ejecución WEB\"/>
    </mc:Choice>
  </mc:AlternateContent>
  <xr:revisionPtr revIDLastSave="0" documentId="8_{65A107F1-06DE-40D7-8598-57609D4CCC9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AY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7" i="1" l="1"/>
  <c r="K17" i="1" s="1"/>
  <c r="P17" i="1"/>
  <c r="Q17" i="1"/>
  <c r="P7" i="1"/>
  <c r="Q14" i="1"/>
  <c r="Q13" i="1"/>
  <c r="P14" i="1"/>
  <c r="P13" i="1"/>
  <c r="Q15" i="1"/>
  <c r="J6" i="1"/>
  <c r="R17" i="1" l="1"/>
  <c r="P12" i="1"/>
  <c r="P6" i="1" l="1"/>
  <c r="Q6" i="1"/>
  <c r="I19" i="1" l="1"/>
  <c r="H19" i="1"/>
  <c r="G19" i="1"/>
  <c r="F19" i="1"/>
  <c r="R6" i="1" l="1"/>
  <c r="J7" i="1"/>
  <c r="K7" i="1" s="1"/>
  <c r="J8" i="1"/>
  <c r="K8" i="1" s="1"/>
  <c r="P8" i="1"/>
  <c r="J9" i="1"/>
  <c r="K9" i="1" s="1"/>
  <c r="P9" i="1"/>
  <c r="J10" i="1"/>
  <c r="K10" i="1" s="1"/>
  <c r="P10" i="1"/>
  <c r="J11" i="1"/>
  <c r="K11" i="1" s="1"/>
  <c r="P11" i="1"/>
  <c r="J12" i="1"/>
  <c r="K12" i="1" s="1"/>
  <c r="J13" i="1"/>
  <c r="K13" i="1" s="1"/>
  <c r="J14" i="1"/>
  <c r="K14" i="1" s="1"/>
  <c r="J15" i="1"/>
  <c r="K15" i="1" s="1"/>
  <c r="P15" i="1"/>
  <c r="J16" i="1"/>
  <c r="K16" i="1" s="1"/>
  <c r="P16" i="1"/>
  <c r="J18" i="1"/>
  <c r="K18" i="1" s="1"/>
  <c r="P18" i="1"/>
  <c r="P19" i="1" l="1"/>
  <c r="K6" i="1"/>
  <c r="K19" i="1" s="1"/>
  <c r="J19" i="1"/>
  <c r="Q18" i="1"/>
  <c r="Q16" i="1"/>
  <c r="Q12" i="1"/>
  <c r="Q11" i="1"/>
  <c r="Q10" i="1"/>
  <c r="Q9" i="1"/>
  <c r="Q8" i="1"/>
  <c r="Q7" i="1"/>
  <c r="R18" i="1"/>
  <c r="R16" i="1"/>
  <c r="R15" i="1"/>
  <c r="R13" i="1"/>
  <c r="R12" i="1"/>
  <c r="R11" i="1"/>
  <c r="R9" i="1"/>
  <c r="R8" i="1"/>
  <c r="R7" i="1"/>
  <c r="R10" i="1" l="1"/>
  <c r="R14" i="1"/>
  <c r="M19" i="1" l="1"/>
  <c r="Q19" i="1" l="1"/>
  <c r="L19" i="1"/>
  <c r="R19" i="1" s="1"/>
  <c r="N19" i="1"/>
  <c r="O1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J5" authorId="0" shapeId="0" xr:uid="{22D84173-F49E-4B24-92F0-C7F70CD4046E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5 = 1 + 2 - 3 - 4</t>
        </r>
      </text>
    </comment>
    <comment ref="K5" authorId="0" shapeId="0" xr:uid="{75BF8393-5D84-4185-B5C4-148CE46A6537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6=5-7
APR: Aprobación</t>
        </r>
      </text>
    </comment>
    <comment ref="P5" authorId="0" shapeId="0" xr:uid="{99BD6A86-3291-4CA0-AB4A-A8E86953AA34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11 = 7-8</t>
        </r>
      </text>
    </comment>
    <comment ref="Q5" authorId="0" shapeId="0" xr:uid="{CD7C8CAF-A6B3-44A5-BB23-6BAF2DB45386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12=8-9</t>
        </r>
      </text>
    </comment>
    <comment ref="R5" authorId="0" shapeId="0" xr:uid="{E1EA90F9-57D0-4754-8FDE-C2313A660304}">
      <text>
        <r>
          <rPr>
            <b/>
            <sz val="9"/>
            <color indexed="81"/>
            <rFont val="Tahoma"/>
            <family val="2"/>
          </rPr>
          <t xml:space="preserve"> :</t>
        </r>
        <r>
          <rPr>
            <sz val="9"/>
            <color indexed="81"/>
            <rFont val="Tahoma"/>
            <family val="2"/>
          </rPr>
          <t xml:space="preserve">
13=7/5 * 100</t>
        </r>
      </text>
    </comment>
  </commentList>
</comments>
</file>

<file path=xl/sharedStrings.xml><?xml version="1.0" encoding="utf-8"?>
<sst xmlns="http://schemas.openxmlformats.org/spreadsheetml/2006/main" count="84" uniqueCount="49">
  <si>
    <t>TOTALES</t>
  </si>
  <si>
    <t>CSF</t>
  </si>
  <si>
    <t>Nación</t>
  </si>
  <si>
    <t>10</t>
  </si>
  <si>
    <t>NOMBRE</t>
  </si>
  <si>
    <t>RECURSO</t>
  </si>
  <si>
    <t>FUENTE</t>
  </si>
  <si>
    <t>RUBRO</t>
  </si>
  <si>
    <t>VIGENCIA ACTUAL</t>
  </si>
  <si>
    <t>INFORME ACUMULADO DE EJECUCIÓN DEL PRESUPUESTO</t>
  </si>
  <si>
    <t>131401 - UNIDAD ADMINISTRATIVA ESPECIAL DE GESTIÓN PENSIONAL Y CONTRIBUCIONES PARAFISCALES DE LA PROTECCIÓN SOCIAL</t>
  </si>
  <si>
    <t>A-01-01-01</t>
  </si>
  <si>
    <t>A-01-01-02</t>
  </si>
  <si>
    <t>A-01-01-03</t>
  </si>
  <si>
    <t>A-01-02-01</t>
  </si>
  <si>
    <t>A-01-02-02</t>
  </si>
  <si>
    <t>A-01-02-03</t>
  </si>
  <si>
    <t>A-03-04-02-012</t>
  </si>
  <si>
    <t>A-08-01</t>
  </si>
  <si>
    <t>SALARIO</t>
  </si>
  <si>
    <t>CONTRIBUCIONES INHERENTES A LA NÓMINA</t>
  </si>
  <si>
    <t>REMUNERACIONES NO CONSTITUTIVAS DE FACTOR SALARIAL</t>
  </si>
  <si>
    <t>INCAPACIDADES Y LICENCIAS DE MATERNIDAD Y PATERNIDAD (NO DE PENSIONES)</t>
  </si>
  <si>
    <t>IMPUESTOS</t>
  </si>
  <si>
    <t>A-02</t>
  </si>
  <si>
    <t>A-03-02-02</t>
  </si>
  <si>
    <t>A-03-10</t>
  </si>
  <si>
    <t>ADQUISICIÓN DE BIENES  Y SERVICIOS</t>
  </si>
  <si>
    <t>A ORGANIZACIONES INTERNACIONALES</t>
  </si>
  <si>
    <t>SENTENCIAS Y CONCILIACIONES</t>
  </si>
  <si>
    <t>C-1399-1000-3-803001</t>
  </si>
  <si>
    <t>8. ESTABILIDAD MACROECONÓMICA / 1. ADMINISTRACIÓN EFICIENTE DE LOS RECURSOS PÚBLICOS</t>
  </si>
  <si>
    <t>A-03-04-02-010</t>
  </si>
  <si>
    <t>APORTES PREVISIÓN PENSIONES VEJEZ JUBILADOS (DE PENSIONES)</t>
  </si>
  <si>
    <t>PERÍODO:MAYO DE 2026</t>
  </si>
  <si>
    <t>SITUACIÓN</t>
  </si>
  <si>
    <t>APROPIACIÓN INICIAL (1)</t>
  </si>
  <si>
    <t>MODIFICACIONES POSITIVAS (2)</t>
  </si>
  <si>
    <t>MODIFICACIONES NEGATIVAS (3)</t>
  </si>
  <si>
    <t>APLAZAMIENTOS Y/O BLOQUEOS (4)</t>
  </si>
  <si>
    <t>APROPIACIÓN VIGENTE</t>
  </si>
  <si>
    <t>APROPIACIÓN SIN COMPROMETER</t>
  </si>
  <si>
    <t>COMPROMISOS (7)</t>
  </si>
  <si>
    <t>OBLIGACION (8)</t>
  </si>
  <si>
    <t>PAGOS (9)</t>
  </si>
  <si>
    <t>REINTEGROS (10)</t>
  </si>
  <si>
    <t>RESERVAS PRESUPUESTALES</t>
  </si>
  <si>
    <t xml:space="preserve">CUENTAS POR PAGAR </t>
  </si>
  <si>
    <t xml:space="preserve">EJECUCIÓN PRESUPUESTAL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</si>
</sst>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_(&quot;$&quot;\ * #,##0.00_);_(&quot;$&quot;\ * \(#,##0.00\);_(&quot;$&quot;\ * &quot;-&quot;??_);_(@_)"/>
    <numFmt numFmtId="165" formatCode="0.0%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Verdana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2"/>
      <color theme="1"/>
      <name val="Verdana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rgb="FF00000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8">
    <xf numFmtId="0" fontId="0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3" fillId="0" borderId="0"/>
    <xf numFmtId="0" fontId="4" fillId="0" borderId="0"/>
    <xf numFmtId="0" fontId="2" fillId="0" borderId="0"/>
    <xf numFmtId="0" fontId="4" fillId="0" borderId="0"/>
  </cellStyleXfs>
  <cellXfs count="53">
    <xf numFmtId="0" fontId="0" fillId="0" borderId="0" xfId="0"/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Continuous"/>
    </xf>
    <xf numFmtId="0" fontId="5" fillId="0" borderId="2" xfId="0" applyFont="1" applyBorder="1" applyAlignment="1">
      <alignment horizontal="centerContinuous"/>
    </xf>
    <xf numFmtId="0" fontId="1" fillId="0" borderId="0" xfId="0" applyFont="1"/>
    <xf numFmtId="0" fontId="5" fillId="0" borderId="1" xfId="0" applyFont="1" applyBorder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1" xfId="0" applyFont="1" applyBorder="1"/>
    <xf numFmtId="0" fontId="5" fillId="0" borderId="0" xfId="0" applyFont="1"/>
    <xf numFmtId="0" fontId="1" fillId="0" borderId="0" xfId="0" applyFont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 wrapText="1" readingOrder="1"/>
    </xf>
    <xf numFmtId="10" fontId="1" fillId="0" borderId="10" xfId="2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left" vertical="center" wrapText="1" readingOrder="1"/>
    </xf>
    <xf numFmtId="10" fontId="1" fillId="0" borderId="11" xfId="2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left" vertical="center" wrapText="1" readingOrder="1"/>
    </xf>
    <xf numFmtId="10" fontId="1" fillId="0" borderId="0" xfId="2" applyNumberFormat="1" applyFont="1"/>
    <xf numFmtId="44" fontId="1" fillId="0" borderId="0" xfId="0" applyNumberFormat="1" applyFont="1"/>
    <xf numFmtId="3" fontId="1" fillId="0" borderId="0" xfId="0" applyNumberFormat="1" applyFont="1"/>
    <xf numFmtId="0" fontId="8" fillId="0" borderId="4" xfId="0" applyFont="1" applyBorder="1" applyAlignment="1">
      <alignment vertical="center" wrapText="1" readingOrder="1"/>
    </xf>
    <xf numFmtId="0" fontId="8" fillId="0" borderId="4" xfId="0" applyFont="1" applyBorder="1" applyAlignment="1">
      <alignment readingOrder="1"/>
    </xf>
    <xf numFmtId="0" fontId="8" fillId="0" borderId="4" xfId="0" applyFont="1" applyBorder="1" applyAlignment="1">
      <alignment horizontal="center" vertical="center" wrapText="1" readingOrder="1"/>
    </xf>
    <xf numFmtId="44" fontId="8" fillId="0" borderId="4" xfId="0" applyNumberFormat="1" applyFont="1" applyBorder="1" applyAlignment="1">
      <alignment horizontal="center" vertical="center" wrapText="1" readingOrder="1"/>
    </xf>
    <xf numFmtId="8" fontId="8" fillId="0" borderId="4" xfId="0" applyNumberFormat="1" applyFont="1" applyBorder="1" applyAlignment="1">
      <alignment horizontal="center" vertical="center" wrapText="1" readingOrder="1"/>
    </xf>
    <xf numFmtId="165" fontId="8" fillId="0" borderId="4" xfId="2" applyNumberFormat="1" applyFont="1" applyBorder="1" applyAlignment="1">
      <alignment horizontal="center" vertical="center" wrapText="1" readingOrder="1"/>
    </xf>
    <xf numFmtId="3" fontId="8" fillId="0" borderId="4" xfId="0" applyNumberFormat="1" applyFont="1" applyBorder="1" applyAlignment="1">
      <alignment horizontal="center" vertical="center" wrapText="1" readingOrder="1"/>
    </xf>
    <xf numFmtId="10" fontId="8" fillId="0" borderId="4" xfId="2" applyNumberFormat="1" applyFont="1" applyBorder="1" applyAlignment="1">
      <alignment horizontal="center" vertical="center" wrapText="1" readingOrder="1"/>
    </xf>
    <xf numFmtId="0" fontId="8" fillId="0" borderId="10" xfId="0" applyFont="1" applyBorder="1" applyAlignment="1">
      <alignment vertical="center" wrapText="1" readingOrder="1"/>
    </xf>
    <xf numFmtId="0" fontId="8" fillId="0" borderId="11" xfId="0" applyFont="1" applyBorder="1" applyAlignment="1">
      <alignment vertical="center" wrapText="1" readingOrder="1"/>
    </xf>
    <xf numFmtId="0" fontId="8" fillId="0" borderId="14" xfId="0" applyFont="1" applyBorder="1" applyAlignment="1">
      <alignment vertical="center" wrapText="1" readingOrder="1"/>
    </xf>
    <xf numFmtId="0" fontId="5" fillId="0" borderId="18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10" fontId="5" fillId="0" borderId="14" xfId="2" applyNumberFormat="1" applyFont="1" applyBorder="1" applyAlignment="1">
      <alignment horizontal="center" vertical="center"/>
    </xf>
    <xf numFmtId="4" fontId="8" fillId="0" borderId="0" xfId="0" applyNumberFormat="1" applyFont="1" applyAlignment="1">
      <alignment horizontal="right" vertical="center" wrapText="1" readingOrder="1"/>
    </xf>
    <xf numFmtId="4" fontId="8" fillId="0" borderId="12" xfId="0" applyNumberFormat="1" applyFont="1" applyBorder="1" applyAlignment="1">
      <alignment horizontal="right" vertical="center" wrapText="1" readingOrder="1"/>
    </xf>
    <xf numFmtId="4" fontId="8" fillId="0" borderId="9" xfId="0" applyNumberFormat="1" applyFont="1" applyBorder="1" applyAlignment="1">
      <alignment horizontal="right" vertical="center" wrapText="1" readingOrder="1"/>
    </xf>
    <xf numFmtId="4" fontId="8" fillId="0" borderId="5" xfId="0" applyNumberFormat="1" applyFont="1" applyBorder="1" applyAlignment="1">
      <alignment horizontal="right" vertical="center" wrapText="1" readingOrder="1"/>
    </xf>
    <xf numFmtId="4" fontId="8" fillId="0" borderId="13" xfId="0" applyNumberFormat="1" applyFont="1" applyBorder="1" applyAlignment="1">
      <alignment horizontal="right" vertical="center" wrapText="1" readingOrder="1"/>
    </xf>
    <xf numFmtId="4" fontId="1" fillId="0" borderId="12" xfId="1" applyNumberFormat="1" applyFont="1" applyBorder="1" applyAlignment="1">
      <alignment horizontal="right" vertical="center"/>
    </xf>
    <xf numFmtId="4" fontId="1" fillId="0" borderId="0" xfId="1" applyNumberFormat="1" applyFont="1" applyBorder="1" applyAlignment="1">
      <alignment horizontal="right" vertical="center"/>
    </xf>
    <xf numFmtId="4" fontId="1" fillId="0" borderId="5" xfId="1" applyNumberFormat="1" applyFont="1" applyBorder="1" applyAlignment="1">
      <alignment horizontal="right" vertical="center"/>
    </xf>
    <xf numFmtId="4" fontId="1" fillId="0" borderId="9" xfId="1" applyNumberFormat="1" applyFont="1" applyBorder="1" applyAlignment="1">
      <alignment horizontal="right" vertical="center"/>
    </xf>
    <xf numFmtId="4" fontId="5" fillId="0" borderId="15" xfId="1" applyNumberFormat="1" applyFont="1" applyBorder="1" applyAlignment="1">
      <alignment horizontal="right" vertical="center"/>
    </xf>
    <xf numFmtId="4" fontId="5" fillId="0" borderId="16" xfId="1" applyNumberFormat="1" applyFont="1" applyBorder="1" applyAlignment="1">
      <alignment horizontal="right" vertical="center"/>
    </xf>
    <xf numFmtId="4" fontId="5" fillId="0" borderId="13" xfId="1" applyNumberFormat="1" applyFont="1" applyBorder="1" applyAlignment="1">
      <alignment horizontal="right" vertical="center"/>
    </xf>
    <xf numFmtId="4" fontId="5" fillId="0" borderId="17" xfId="1" applyNumberFormat="1" applyFont="1" applyBorder="1" applyAlignment="1">
      <alignment horizontal="right" vertical="center"/>
    </xf>
    <xf numFmtId="49" fontId="5" fillId="2" borderId="19" xfId="0" applyNumberFormat="1" applyFont="1" applyFill="1" applyBorder="1" applyAlignment="1">
      <alignment horizontal="center" vertical="center" wrapText="1"/>
    </xf>
  </cellXfs>
  <cellStyles count="8">
    <cellStyle name="Moneda" xfId="1" builtinId="4"/>
    <cellStyle name="Normal" xfId="0" builtinId="0"/>
    <cellStyle name="Normal 10" xfId="4" xr:uid="{00000000-0005-0000-0000-000003000000}"/>
    <cellStyle name="Normal 2" xfId="5" xr:uid="{00000000-0005-0000-0000-000004000000}"/>
    <cellStyle name="Normal 2 2" xfId="3" xr:uid="{00000000-0005-0000-0000-000005000000}"/>
    <cellStyle name="Normal 2_Enero 2014" xfId="6" xr:uid="{00000000-0005-0000-0000-000006000000}"/>
    <cellStyle name="Normal 3" xfId="7" xr:uid="{00000000-0005-0000-0000-000007000000}"/>
    <cellStyle name="Porcentaje" xfId="2" builtinId="5"/>
  </cellStyles>
  <dxfs count="2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14" formatCode="0.00%"/>
      <alignment horizontal="center" vertical="center" textRotation="0" wrapText="0" indent="0" justifyLastLine="0" shrinkToFit="0" readingOrder="0"/>
      <border diagonalUp="0" diagonalDown="0">
        <left/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4" formatCode="#,##0.00"/>
      <alignment horizontal="right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4" formatCode="#,##0.00"/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4" formatCode="#,##0.00"/>
      <alignment horizontal="right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4" formatCode="#,##0.00"/>
      <alignment horizontal="right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4" formatCode="#,##0.00"/>
      <alignment horizontal="right" vertical="center" textRotation="0" wrapText="1" indent="0" justifyLastLine="0" shrinkToFit="0" readingOrder="1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4" formatCode="#,##0.00"/>
      <alignment horizontal="right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4" formatCode="#,##0.00"/>
      <alignment horizontal="right" vertical="center" textRotation="0" wrapText="1" indent="0" justifyLastLine="0" shrinkToFit="0" readingOrder="1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4" formatCode="#,##0.00"/>
      <alignment horizontal="right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4" formatCode="#,##0.00"/>
      <alignment horizontal="right" vertical="center" textRotation="0" wrapText="1" indent="0" justifyLastLine="0" shrinkToFit="0" readingOrder="1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4" formatCode="#,##0.00"/>
      <alignment horizontal="right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4" formatCode="#,##0.00"/>
      <alignment horizontal="right" vertical="center" textRotation="0" wrapText="1" indent="0" justifyLastLine="0" shrinkToFit="0" readingOrder="1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numFmt numFmtId="4" formatCode="#,##0.00"/>
      <alignment horizontal="right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alignment horizontal="left" vertical="center" textRotation="0" wrapText="1" indent="0" justifyLastLine="0" shrinkToFit="0" readingOrder="1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  <border diagonalUp="0" diagonalDown="0">
        <left style="medium">
          <color indexed="64"/>
        </left>
        <right style="medium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Verdana"/>
        <family val="2"/>
        <scheme val="none"/>
      </font>
      <alignment horizontal="general" vertical="center" textRotation="0" wrapText="1" indent="0" justifyLastLine="0" shrinkToFit="0" readingOrder="1"/>
      <border diagonalUp="0" diagonalDown="0">
        <left/>
        <right style="medium">
          <color indexed="64"/>
        </right>
        <top/>
        <bottom/>
        <vertical/>
        <horizontal/>
      </border>
    </dxf>
    <dxf>
      <border outline="0">
        <left style="medium">
          <color indexed="64"/>
        </left>
        <top style="medium">
          <color indexed="64"/>
        </top>
        <bottom style="medium">
          <color indexed="64"/>
        </bottom>
      </border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family val="2"/>
        <scheme val="none"/>
      </font>
      <numFmt numFmtId="30" formatCode="@"/>
      <fill>
        <patternFill patternType="solid">
          <fgColor indexed="64"/>
          <bgColor theme="6" tint="0.599993896298104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66520994-F519-4F19-9680-7B3B6B5612DB}" name="Ejecución_Presupuesto" displayName="Ejecución_Presupuesto" ref="A5:R18" totalsRowShown="0" headerRowDxfId="20" headerRowBorderDxfId="19" tableBorderDxfId="18">
  <autoFilter ref="A5:R18" xr:uid="{66520994-F519-4F19-9680-7B3B6B5612DB}"/>
  <tableColumns count="18">
    <tableColumn id="1" xr3:uid="{F614CCF8-B68C-40D8-9410-F89FEC403B1E}" name="RUBRO" dataDxfId="17"/>
    <tableColumn id="2" xr3:uid="{5F260152-74E6-45F8-9DBB-76CB5BCB0ACD}" name="FUENTE" dataDxfId="16"/>
    <tableColumn id="3" xr3:uid="{5BF8162F-3E75-4148-BF1C-6D9746BD3900}" name="RECURSO" dataDxfId="15"/>
    <tableColumn id="4" xr3:uid="{AC892A32-BE3A-481D-BFE1-1D9217702B56}" name="SITUACIÓN" dataDxfId="14"/>
    <tableColumn id="5" xr3:uid="{FAE85FD0-9FAE-42A9-A33E-FDCD60FB4723}" name="NOMBRE" dataDxfId="13"/>
    <tableColumn id="6" xr3:uid="{59818EF9-D778-4F81-B712-610BC277F0F3}" name="APROPIACIÓN INICIAL (1)" dataDxfId="12"/>
    <tableColumn id="7" xr3:uid="{ACB1C828-2012-4C05-AE1A-4752939C65BD}" name="MODIFICACIONES POSITIVAS (2)" dataDxfId="11"/>
    <tableColumn id="8" xr3:uid="{4B80587F-1875-4FD3-91D7-8BFA08B3BFF2}" name="MODIFICACIONES NEGATIVAS (3)" dataDxfId="10"/>
    <tableColumn id="9" xr3:uid="{8AE1AC83-D8A2-4FB3-9661-F0B2CC5BC98E}" name="APLAZAMIENTOS Y/O BLOQUEOS (4)" dataDxfId="9"/>
    <tableColumn id="10" xr3:uid="{84551BFF-6056-4941-939F-8E386D387917}" name="APROPIACIÓN VIGENTE" dataDxfId="8">
      <calculatedColumnFormula>+F6+G6-H6-I6</calculatedColumnFormula>
    </tableColumn>
    <tableColumn id="11" xr3:uid="{ED061173-1595-4F74-A508-E789433F8202}" name="APROPIACIÓN SIN COMPROMETER" dataDxfId="7">
      <calculatedColumnFormula>+J6-L6</calculatedColumnFormula>
    </tableColumn>
    <tableColumn id="12" xr3:uid="{76009F9F-C87B-4C84-A42F-E55CFE78367A}" name="COMPROMISOS (7)" dataDxfId="6"/>
    <tableColumn id="13" xr3:uid="{B4A00B53-34A3-44DE-89E5-DD20FD83463A}" name="OBLIGACION (8)" dataDxfId="5"/>
    <tableColumn id="14" xr3:uid="{509C323F-1305-43E9-A20E-271DD8867775}" name="PAGOS (9)" dataDxfId="4"/>
    <tableColumn id="15" xr3:uid="{358F3B6D-23A9-4145-857C-6B2CFA5F898D}" name="REINTEGROS (10)" dataDxfId="3" dataCellStyle="Moneda"/>
    <tableColumn id="16" xr3:uid="{CE3D4DB4-EED3-4225-97D5-CB984240B5F1}" name="RESERVAS PRESUPUESTALES" dataDxfId="2" dataCellStyle="Moneda">
      <calculatedColumnFormula>+L6-M6</calculatedColumnFormula>
    </tableColumn>
    <tableColumn id="17" xr3:uid="{755B3025-4A2F-46D2-9EE9-DB1388D22781}" name="CUENTAS POR PAGAR " dataDxfId="1" dataCellStyle="Moneda">
      <calculatedColumnFormula>+M6-N6</calculatedColumnFormula>
    </tableColumn>
    <tableColumn id="18" xr3:uid="{6FAFD0B0-96C2-4E3C-9215-6A82B35EEE40}" name="EJECUCIÓN PRESUPUESTAL " dataDxfId="0" dataCellStyle="Porcentaje">
      <calculatedColumnFormula>+L6/J6</calculatedColumnFormula>
    </tableColumn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0"/>
  <sheetViews>
    <sheetView tabSelected="1" topLeftCell="K1" zoomScale="70" zoomScaleNormal="70" workbookViewId="0">
      <selection activeCell="E14" sqref="E14"/>
    </sheetView>
  </sheetViews>
  <sheetFormatPr baseColWidth="10" defaultColWidth="11.42578125" defaultRowHeight="15" x14ac:dyDescent="0.2"/>
  <cols>
    <col min="1" max="1" width="19.85546875" style="7" bestFit="1" customWidth="1"/>
    <col min="2" max="2" width="15.42578125" style="7" bestFit="1" customWidth="1"/>
    <col min="3" max="3" width="17.5703125" style="7" bestFit="1" customWidth="1"/>
    <col min="4" max="4" width="20.140625" style="7" bestFit="1" customWidth="1"/>
    <col min="5" max="5" width="98.85546875" style="7" bestFit="1" customWidth="1"/>
    <col min="6" max="6" width="40.28515625" style="7" bestFit="1" customWidth="1"/>
    <col min="7" max="7" width="48.7109375" style="7" bestFit="1" customWidth="1"/>
    <col min="8" max="8" width="49.42578125" style="7" bestFit="1" customWidth="1"/>
    <col min="9" max="9" width="53.28515625" style="7" bestFit="1" customWidth="1"/>
    <col min="10" max="10" width="36.42578125" style="7" bestFit="1" customWidth="1"/>
    <col min="11" max="11" width="50.28515625" style="7" bestFit="1" customWidth="1"/>
    <col min="12" max="12" width="31.28515625" style="7" bestFit="1" customWidth="1"/>
    <col min="13" max="14" width="29.7109375" style="7" bestFit="1" customWidth="1"/>
    <col min="15" max="15" width="28.7109375" style="7" bestFit="1" customWidth="1"/>
    <col min="16" max="16" width="43" style="7" bestFit="1" customWidth="1"/>
    <col min="17" max="17" width="33.28515625" style="7" bestFit="1" customWidth="1"/>
    <col min="18" max="18" width="40.7109375" style="7" bestFit="1" customWidth="1"/>
    <col min="19" max="16384" width="11.42578125" style="7"/>
  </cols>
  <sheetData>
    <row r="1" spans="1:18" x14ac:dyDescent="0.2">
      <c r="A1" s="5" t="s">
        <v>10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2" spans="1:18" x14ac:dyDescent="0.2">
      <c r="A2" s="8" t="s">
        <v>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</row>
    <row r="3" spans="1:18" x14ac:dyDescent="0.2">
      <c r="A3" s="8" t="s">
        <v>8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pans="1:18" ht="15.75" thickBot="1" x14ac:dyDescent="0.25">
      <c r="A4" s="10" t="s">
        <v>34</v>
      </c>
      <c r="B4" s="11"/>
      <c r="C4" s="11"/>
      <c r="D4" s="11"/>
      <c r="E4" s="11"/>
    </row>
    <row r="5" spans="1:18" ht="43.9" customHeight="1" thickBot="1" x14ac:dyDescent="0.25">
      <c r="A5" s="1" t="s">
        <v>7</v>
      </c>
      <c r="B5" s="2" t="s">
        <v>6</v>
      </c>
      <c r="C5" s="2" t="s">
        <v>5</v>
      </c>
      <c r="D5" s="3" t="s">
        <v>35</v>
      </c>
      <c r="E5" s="2" t="s">
        <v>4</v>
      </c>
      <c r="F5" s="4" t="s">
        <v>36</v>
      </c>
      <c r="G5" s="4" t="s">
        <v>37</v>
      </c>
      <c r="H5" s="4" t="s">
        <v>38</v>
      </c>
      <c r="I5" s="4" t="s">
        <v>39</v>
      </c>
      <c r="J5" s="4" t="s">
        <v>40</v>
      </c>
      <c r="K5" s="2" t="s">
        <v>41</v>
      </c>
      <c r="L5" s="4" t="s">
        <v>42</v>
      </c>
      <c r="M5" s="4" t="s">
        <v>43</v>
      </c>
      <c r="N5" s="4" t="s">
        <v>44</v>
      </c>
      <c r="O5" s="4" t="s">
        <v>45</v>
      </c>
      <c r="P5" s="4" t="s">
        <v>46</v>
      </c>
      <c r="Q5" s="4" t="s">
        <v>47</v>
      </c>
      <c r="R5" s="52" t="s">
        <v>48</v>
      </c>
    </row>
    <row r="6" spans="1:18" ht="23.25" customHeight="1" thickBot="1" x14ac:dyDescent="0.25">
      <c r="A6" s="33" t="s">
        <v>11</v>
      </c>
      <c r="B6" s="12" t="s">
        <v>2</v>
      </c>
      <c r="C6" s="13" t="s">
        <v>3</v>
      </c>
      <c r="D6" s="12" t="s">
        <v>1</v>
      </c>
      <c r="E6" s="14" t="s">
        <v>19</v>
      </c>
      <c r="F6" s="39">
        <v>100657000000</v>
      </c>
      <c r="G6" s="40">
        <v>0</v>
      </c>
      <c r="H6" s="39">
        <v>10525810000</v>
      </c>
      <c r="I6" s="40"/>
      <c r="J6" s="39">
        <f>+F6+G6-H6-I6</f>
        <v>90131190000</v>
      </c>
      <c r="K6" s="40">
        <f>+J6-L6</f>
        <v>59941200128</v>
      </c>
      <c r="L6" s="39">
        <v>30189989872</v>
      </c>
      <c r="M6" s="40">
        <v>30189989872</v>
      </c>
      <c r="N6" s="39">
        <v>30189989872</v>
      </c>
      <c r="O6" s="44">
        <v>0</v>
      </c>
      <c r="P6" s="45">
        <f>+L6-M6</f>
        <v>0</v>
      </c>
      <c r="Q6" s="44">
        <f t="shared" ref="Q6:Q18" si="0">+M6-N6</f>
        <v>0</v>
      </c>
      <c r="R6" s="15">
        <f t="shared" ref="R6:R18" si="1">+L6/J6</f>
        <v>0.33495607760199325</v>
      </c>
    </row>
    <row r="7" spans="1:18" ht="23.25" customHeight="1" thickBot="1" x14ac:dyDescent="0.25">
      <c r="A7" s="34" t="s">
        <v>12</v>
      </c>
      <c r="B7" s="16" t="s">
        <v>2</v>
      </c>
      <c r="C7" s="17" t="s">
        <v>3</v>
      </c>
      <c r="D7" s="16" t="s">
        <v>1</v>
      </c>
      <c r="E7" s="18" t="s">
        <v>20</v>
      </c>
      <c r="F7" s="41">
        <v>36694000000</v>
      </c>
      <c r="G7" s="42">
        <v>0</v>
      </c>
      <c r="H7" s="41">
        <v>2640520000</v>
      </c>
      <c r="I7" s="42"/>
      <c r="J7" s="41">
        <f t="shared" ref="J7:J18" si="2">+F7+G7-H7-I7</f>
        <v>34053480000</v>
      </c>
      <c r="K7" s="42">
        <f t="shared" ref="K7:K18" si="3">+J7-L7</f>
        <v>22334675238</v>
      </c>
      <c r="L7" s="41">
        <v>11718804762</v>
      </c>
      <c r="M7" s="42">
        <v>11718804762</v>
      </c>
      <c r="N7" s="41">
        <v>11718804762</v>
      </c>
      <c r="O7" s="46">
        <v>0</v>
      </c>
      <c r="P7" s="47">
        <f>+L7-M7</f>
        <v>0</v>
      </c>
      <c r="Q7" s="46">
        <f t="shared" si="0"/>
        <v>0</v>
      </c>
      <c r="R7" s="19">
        <f t="shared" si="1"/>
        <v>0.34412943293901238</v>
      </c>
    </row>
    <row r="8" spans="1:18" ht="23.25" customHeight="1" thickBot="1" x14ac:dyDescent="0.25">
      <c r="A8" s="33" t="s">
        <v>13</v>
      </c>
      <c r="B8" s="12" t="s">
        <v>2</v>
      </c>
      <c r="C8" s="13" t="s">
        <v>3</v>
      </c>
      <c r="D8" s="12" t="s">
        <v>1</v>
      </c>
      <c r="E8" s="14" t="s">
        <v>21</v>
      </c>
      <c r="F8" s="39">
        <v>7422000000</v>
      </c>
      <c r="G8" s="40">
        <v>2430000000</v>
      </c>
      <c r="H8" s="39">
        <v>0</v>
      </c>
      <c r="I8" s="40"/>
      <c r="J8" s="39">
        <f t="shared" si="2"/>
        <v>9852000000</v>
      </c>
      <c r="K8" s="40">
        <f t="shared" si="3"/>
        <v>6858319490</v>
      </c>
      <c r="L8" s="39">
        <v>2993680510</v>
      </c>
      <c r="M8" s="40">
        <v>2993680510</v>
      </c>
      <c r="N8" s="39">
        <v>2993680510</v>
      </c>
      <c r="O8" s="44">
        <v>0</v>
      </c>
      <c r="P8" s="45">
        <f t="shared" ref="P8:P18" si="4">+L8-M8</f>
        <v>0</v>
      </c>
      <c r="Q8" s="44">
        <f t="shared" si="0"/>
        <v>0</v>
      </c>
      <c r="R8" s="15">
        <f t="shared" si="1"/>
        <v>0.30386525680064963</v>
      </c>
    </row>
    <row r="9" spans="1:18" ht="23.25" customHeight="1" thickBot="1" x14ac:dyDescent="0.25">
      <c r="A9" s="34" t="s">
        <v>14</v>
      </c>
      <c r="B9" s="16" t="s">
        <v>2</v>
      </c>
      <c r="C9" s="17" t="s">
        <v>3</v>
      </c>
      <c r="D9" s="16" t="s">
        <v>1</v>
      </c>
      <c r="E9" s="18" t="s">
        <v>19</v>
      </c>
      <c r="F9" s="41">
        <v>7586000000</v>
      </c>
      <c r="G9" s="42">
        <v>0</v>
      </c>
      <c r="H9" s="41">
        <v>1481270000</v>
      </c>
      <c r="I9" s="42"/>
      <c r="J9" s="41">
        <f t="shared" si="2"/>
        <v>6104730000</v>
      </c>
      <c r="K9" s="42">
        <f t="shared" si="3"/>
        <v>4424799634</v>
      </c>
      <c r="L9" s="41">
        <v>1679930366</v>
      </c>
      <c r="M9" s="42">
        <v>1679930366</v>
      </c>
      <c r="N9" s="41">
        <v>1679930366</v>
      </c>
      <c r="O9" s="46">
        <v>0</v>
      </c>
      <c r="P9" s="47">
        <f t="shared" si="4"/>
        <v>0</v>
      </c>
      <c r="Q9" s="46">
        <f t="shared" si="0"/>
        <v>0</v>
      </c>
      <c r="R9" s="19">
        <f t="shared" si="1"/>
        <v>0.27518503946939504</v>
      </c>
    </row>
    <row r="10" spans="1:18" ht="23.25" customHeight="1" thickBot="1" x14ac:dyDescent="0.25">
      <c r="A10" s="33" t="s">
        <v>15</v>
      </c>
      <c r="B10" s="12" t="s">
        <v>2</v>
      </c>
      <c r="C10" s="13" t="s">
        <v>3</v>
      </c>
      <c r="D10" s="12" t="s">
        <v>1</v>
      </c>
      <c r="E10" s="14" t="s">
        <v>20</v>
      </c>
      <c r="F10" s="39">
        <v>2758000000</v>
      </c>
      <c r="G10" s="40">
        <v>0</v>
      </c>
      <c r="H10" s="39">
        <v>582400000</v>
      </c>
      <c r="I10" s="40"/>
      <c r="J10" s="39">
        <f t="shared" si="2"/>
        <v>2175600000</v>
      </c>
      <c r="K10" s="40">
        <f t="shared" si="3"/>
        <v>1603851689</v>
      </c>
      <c r="L10" s="39">
        <v>571748311</v>
      </c>
      <c r="M10" s="40">
        <v>571748311</v>
      </c>
      <c r="N10" s="39">
        <v>571748311</v>
      </c>
      <c r="O10" s="44">
        <v>0</v>
      </c>
      <c r="P10" s="45">
        <f t="shared" si="4"/>
        <v>0</v>
      </c>
      <c r="Q10" s="44">
        <f t="shared" si="0"/>
        <v>0</v>
      </c>
      <c r="R10" s="15">
        <f t="shared" si="1"/>
        <v>0.26280029003493288</v>
      </c>
    </row>
    <row r="11" spans="1:18" ht="23.25" customHeight="1" thickBot="1" x14ac:dyDescent="0.25">
      <c r="A11" s="34" t="s">
        <v>16</v>
      </c>
      <c r="B11" s="16" t="s">
        <v>2</v>
      </c>
      <c r="C11" s="17" t="s">
        <v>3</v>
      </c>
      <c r="D11" s="16" t="s">
        <v>1</v>
      </c>
      <c r="E11" s="18" t="s">
        <v>21</v>
      </c>
      <c r="F11" s="41">
        <v>591000000</v>
      </c>
      <c r="G11" s="42">
        <v>0</v>
      </c>
      <c r="H11" s="41">
        <v>0</v>
      </c>
      <c r="I11" s="42"/>
      <c r="J11" s="41">
        <f t="shared" si="2"/>
        <v>591000000</v>
      </c>
      <c r="K11" s="42">
        <f t="shared" si="3"/>
        <v>457750192</v>
      </c>
      <c r="L11" s="41">
        <v>133249808</v>
      </c>
      <c r="M11" s="42">
        <v>133249808</v>
      </c>
      <c r="N11" s="41">
        <v>133249808</v>
      </c>
      <c r="O11" s="46">
        <v>0</v>
      </c>
      <c r="P11" s="47">
        <f t="shared" si="4"/>
        <v>0</v>
      </c>
      <c r="Q11" s="46">
        <f t="shared" si="0"/>
        <v>0</v>
      </c>
      <c r="R11" s="19">
        <f t="shared" si="1"/>
        <v>0.22546498815566837</v>
      </c>
    </row>
    <row r="12" spans="1:18" ht="23.25" customHeight="1" thickBot="1" x14ac:dyDescent="0.25">
      <c r="A12" s="33" t="s">
        <v>24</v>
      </c>
      <c r="B12" s="12" t="s">
        <v>2</v>
      </c>
      <c r="C12" s="13" t="s">
        <v>3</v>
      </c>
      <c r="D12" s="12" t="s">
        <v>1</v>
      </c>
      <c r="E12" s="14" t="s">
        <v>27</v>
      </c>
      <c r="F12" s="39">
        <v>82174000000</v>
      </c>
      <c r="G12" s="40">
        <v>10000000000</v>
      </c>
      <c r="H12" s="39">
        <v>0</v>
      </c>
      <c r="I12" s="40"/>
      <c r="J12" s="39">
        <f t="shared" si="2"/>
        <v>92174000000</v>
      </c>
      <c r="K12" s="40">
        <f t="shared" si="3"/>
        <v>27485046895.110001</v>
      </c>
      <c r="L12" s="39">
        <v>64688953104.889999</v>
      </c>
      <c r="M12" s="40">
        <v>30417311257.130001</v>
      </c>
      <c r="N12" s="39">
        <v>30417159658.130001</v>
      </c>
      <c r="O12" s="44">
        <v>0</v>
      </c>
      <c r="P12" s="45">
        <f>+L12-M12</f>
        <v>34271641847.759998</v>
      </c>
      <c r="Q12" s="44">
        <f t="shared" si="0"/>
        <v>151599</v>
      </c>
      <c r="R12" s="15">
        <f t="shared" si="1"/>
        <v>0.70181345178564458</v>
      </c>
    </row>
    <row r="13" spans="1:18" ht="23.25" customHeight="1" thickBot="1" x14ac:dyDescent="0.25">
      <c r="A13" s="34" t="s">
        <v>25</v>
      </c>
      <c r="B13" s="16" t="s">
        <v>2</v>
      </c>
      <c r="C13" s="17" t="s">
        <v>3</v>
      </c>
      <c r="D13" s="16" t="s">
        <v>1</v>
      </c>
      <c r="E13" s="18" t="s">
        <v>28</v>
      </c>
      <c r="F13" s="41">
        <v>27000000</v>
      </c>
      <c r="G13" s="42">
        <v>0</v>
      </c>
      <c r="H13" s="41">
        <v>0</v>
      </c>
      <c r="I13" s="42"/>
      <c r="J13" s="41">
        <f t="shared" si="2"/>
        <v>27000000</v>
      </c>
      <c r="K13" s="42">
        <f t="shared" si="3"/>
        <v>8000000</v>
      </c>
      <c r="L13" s="41">
        <v>19000000</v>
      </c>
      <c r="M13" s="42">
        <v>18503350</v>
      </c>
      <c r="N13" s="41">
        <v>18503350</v>
      </c>
      <c r="O13" s="46">
        <v>0</v>
      </c>
      <c r="P13" s="47">
        <f t="shared" ref="P13:P14" si="5">+L13-M13</f>
        <v>496650</v>
      </c>
      <c r="Q13" s="46">
        <f t="shared" si="0"/>
        <v>0</v>
      </c>
      <c r="R13" s="19">
        <f t="shared" si="1"/>
        <v>0.70370370370370372</v>
      </c>
    </row>
    <row r="14" spans="1:18" ht="23.25" customHeight="1" thickBot="1" x14ac:dyDescent="0.25">
      <c r="A14" s="33" t="s">
        <v>32</v>
      </c>
      <c r="B14" s="12" t="s">
        <v>2</v>
      </c>
      <c r="C14" s="13" t="s">
        <v>3</v>
      </c>
      <c r="D14" s="12" t="s">
        <v>1</v>
      </c>
      <c r="E14" s="14" t="s">
        <v>33</v>
      </c>
      <c r="F14" s="39">
        <v>0</v>
      </c>
      <c r="G14" s="40">
        <v>1300000000</v>
      </c>
      <c r="H14" s="39">
        <v>0</v>
      </c>
      <c r="I14" s="40"/>
      <c r="J14" s="39">
        <f t="shared" si="2"/>
        <v>1300000000</v>
      </c>
      <c r="K14" s="40">
        <f t="shared" si="3"/>
        <v>879770956</v>
      </c>
      <c r="L14" s="39">
        <v>420229044</v>
      </c>
      <c r="M14" s="40">
        <v>0</v>
      </c>
      <c r="N14" s="39">
        <v>0</v>
      </c>
      <c r="O14" s="44">
        <v>0</v>
      </c>
      <c r="P14" s="45">
        <f t="shared" si="5"/>
        <v>420229044</v>
      </c>
      <c r="Q14" s="44">
        <f t="shared" si="0"/>
        <v>0</v>
      </c>
      <c r="R14" s="15">
        <f t="shared" si="1"/>
        <v>0.32325311076923074</v>
      </c>
    </row>
    <row r="15" spans="1:18" ht="23.25" customHeight="1" thickBot="1" x14ac:dyDescent="0.25">
      <c r="A15" s="34" t="s">
        <v>17</v>
      </c>
      <c r="B15" s="16" t="s">
        <v>2</v>
      </c>
      <c r="C15" s="17" t="s">
        <v>3</v>
      </c>
      <c r="D15" s="16" t="s">
        <v>1</v>
      </c>
      <c r="E15" s="18" t="s">
        <v>22</v>
      </c>
      <c r="F15" s="41">
        <v>509000000</v>
      </c>
      <c r="G15" s="42">
        <v>0</v>
      </c>
      <c r="H15" s="41">
        <v>0</v>
      </c>
      <c r="I15" s="42"/>
      <c r="J15" s="41">
        <f t="shared" si="2"/>
        <v>509000000</v>
      </c>
      <c r="K15" s="42">
        <f t="shared" si="3"/>
        <v>176509418</v>
      </c>
      <c r="L15" s="41">
        <v>332490582</v>
      </c>
      <c r="M15" s="42">
        <v>332490582</v>
      </c>
      <c r="N15" s="41">
        <v>332490582</v>
      </c>
      <c r="O15" s="46">
        <v>0</v>
      </c>
      <c r="P15" s="47">
        <f t="shared" si="4"/>
        <v>0</v>
      </c>
      <c r="Q15" s="46">
        <f>+M15-N15</f>
        <v>0</v>
      </c>
      <c r="R15" s="19">
        <f t="shared" si="1"/>
        <v>0.65322314734774067</v>
      </c>
    </row>
    <row r="16" spans="1:18" ht="23.25" customHeight="1" thickBot="1" x14ac:dyDescent="0.25">
      <c r="A16" s="33" t="s">
        <v>26</v>
      </c>
      <c r="B16" s="12" t="s">
        <v>2</v>
      </c>
      <c r="C16" s="13" t="s">
        <v>3</v>
      </c>
      <c r="D16" s="12" t="s">
        <v>1</v>
      </c>
      <c r="E16" s="14" t="s">
        <v>29</v>
      </c>
      <c r="F16" s="39">
        <v>6000000000</v>
      </c>
      <c r="G16" s="40">
        <v>1500000000</v>
      </c>
      <c r="H16" s="39">
        <v>0</v>
      </c>
      <c r="I16" s="40"/>
      <c r="J16" s="39">
        <f t="shared" si="2"/>
        <v>7500000000</v>
      </c>
      <c r="K16" s="40">
        <f t="shared" si="3"/>
        <v>3546328638.6700001</v>
      </c>
      <c r="L16" s="39">
        <v>3953671361.3299999</v>
      </c>
      <c r="M16" s="40">
        <v>3190377460.1700001</v>
      </c>
      <c r="N16" s="39">
        <v>3177269645.5700002</v>
      </c>
      <c r="O16" s="44">
        <v>0</v>
      </c>
      <c r="P16" s="45">
        <f t="shared" si="4"/>
        <v>763293901.15999985</v>
      </c>
      <c r="Q16" s="44">
        <f t="shared" si="0"/>
        <v>13107814.599999905</v>
      </c>
      <c r="R16" s="15">
        <f t="shared" si="1"/>
        <v>0.52715618151066668</v>
      </c>
    </row>
    <row r="17" spans="1:18" ht="23.25" customHeight="1" thickBot="1" x14ac:dyDescent="0.25">
      <c r="A17" s="34" t="s">
        <v>18</v>
      </c>
      <c r="B17" s="16"/>
      <c r="C17" s="17"/>
      <c r="D17" s="16"/>
      <c r="E17" s="18" t="s">
        <v>23</v>
      </c>
      <c r="F17" s="41">
        <v>21000000</v>
      </c>
      <c r="G17" s="42">
        <v>0</v>
      </c>
      <c r="H17" s="41">
        <v>0</v>
      </c>
      <c r="I17" s="42"/>
      <c r="J17" s="41">
        <f t="shared" ref="J17" si="6">+F17+G17-H17-I17</f>
        <v>21000000</v>
      </c>
      <c r="K17" s="42">
        <f t="shared" ref="K17" si="7">+J17-L17</f>
        <v>4485158</v>
      </c>
      <c r="L17" s="41">
        <v>16514842</v>
      </c>
      <c r="M17" s="42">
        <v>6243842</v>
      </c>
      <c r="N17" s="41">
        <v>6243842</v>
      </c>
      <c r="O17" s="46">
        <v>0</v>
      </c>
      <c r="P17" s="47">
        <f t="shared" ref="P17" si="8">+L17-M17</f>
        <v>10271000</v>
      </c>
      <c r="Q17" s="46">
        <f t="shared" ref="Q17" si="9">+M17-N17</f>
        <v>0</v>
      </c>
      <c r="R17" s="19">
        <f t="shared" ref="R17" si="10">+L17/J17</f>
        <v>0.78642104761904763</v>
      </c>
    </row>
    <row r="18" spans="1:18" ht="36.75" customHeight="1" thickBot="1" x14ac:dyDescent="0.25">
      <c r="A18" s="35" t="s">
        <v>30</v>
      </c>
      <c r="B18" s="12" t="s">
        <v>2</v>
      </c>
      <c r="C18" s="20">
        <v>10</v>
      </c>
      <c r="D18" s="12" t="s">
        <v>1</v>
      </c>
      <c r="E18" s="21" t="s">
        <v>31</v>
      </c>
      <c r="F18" s="39">
        <v>4784056802</v>
      </c>
      <c r="G18" s="43">
        <v>0</v>
      </c>
      <c r="H18" s="39">
        <v>0</v>
      </c>
      <c r="I18" s="40"/>
      <c r="J18" s="39">
        <f t="shared" si="2"/>
        <v>4784056802</v>
      </c>
      <c r="K18" s="40">
        <f t="shared" si="3"/>
        <v>2928934865.2200003</v>
      </c>
      <c r="L18" s="39">
        <v>1855121936.78</v>
      </c>
      <c r="M18" s="40">
        <v>634988600.58000004</v>
      </c>
      <c r="N18" s="39">
        <v>634988600.58000004</v>
      </c>
      <c r="O18" s="44">
        <v>0</v>
      </c>
      <c r="P18" s="45">
        <f t="shared" si="4"/>
        <v>1220133336.1999998</v>
      </c>
      <c r="Q18" s="44">
        <f t="shared" si="0"/>
        <v>0</v>
      </c>
      <c r="R18" s="15">
        <f t="shared" si="1"/>
        <v>0.38777172043702668</v>
      </c>
    </row>
    <row r="19" spans="1:18" ht="27.75" customHeight="1" thickBot="1" x14ac:dyDescent="0.25">
      <c r="A19" s="36"/>
      <c r="B19" s="37"/>
      <c r="C19" s="37"/>
      <c r="D19" s="37"/>
      <c r="E19" s="37" t="s">
        <v>0</v>
      </c>
      <c r="F19" s="48">
        <f t="shared" ref="F19:Q19" si="11">SUM(F6:F18)</f>
        <v>249223056802</v>
      </c>
      <c r="G19" s="48">
        <f t="shared" si="11"/>
        <v>15230000000</v>
      </c>
      <c r="H19" s="49">
        <f t="shared" si="11"/>
        <v>15230000000</v>
      </c>
      <c r="I19" s="50">
        <f t="shared" si="11"/>
        <v>0</v>
      </c>
      <c r="J19" s="51">
        <f t="shared" si="11"/>
        <v>249223056802</v>
      </c>
      <c r="K19" s="50">
        <f t="shared" si="11"/>
        <v>130649672302</v>
      </c>
      <c r="L19" s="51">
        <f t="shared" si="11"/>
        <v>118573384500</v>
      </c>
      <c r="M19" s="50">
        <f t="shared" si="11"/>
        <v>81887318720.880005</v>
      </c>
      <c r="N19" s="51">
        <f t="shared" si="11"/>
        <v>81874059307.280014</v>
      </c>
      <c r="O19" s="50">
        <f t="shared" si="11"/>
        <v>0</v>
      </c>
      <c r="P19" s="51">
        <f t="shared" si="11"/>
        <v>36686065779.119995</v>
      </c>
      <c r="Q19" s="50">
        <f t="shared" si="11"/>
        <v>13259413.599999905</v>
      </c>
      <c r="R19" s="38">
        <f>+L19/J19</f>
        <v>0.47577212967981081</v>
      </c>
    </row>
    <row r="20" spans="1:18" x14ac:dyDescent="0.2">
      <c r="L20" s="22"/>
      <c r="N20" s="22"/>
    </row>
    <row r="21" spans="1:18" x14ac:dyDescent="0.2">
      <c r="J21" s="23"/>
      <c r="K21" s="23"/>
      <c r="L21" s="24"/>
      <c r="M21" s="24"/>
      <c r="P21" s="23"/>
    </row>
    <row r="22" spans="1:18" x14ac:dyDescent="0.2">
      <c r="D22" s="25"/>
      <c r="E22" s="26"/>
      <c r="F22" s="27"/>
      <c r="G22" s="27"/>
      <c r="H22" s="27"/>
      <c r="I22" s="27"/>
      <c r="J22" s="28"/>
      <c r="K22" s="28"/>
      <c r="L22" s="29"/>
      <c r="M22" s="29"/>
      <c r="N22" s="29"/>
      <c r="O22" s="30"/>
      <c r="P22" s="31"/>
    </row>
    <row r="23" spans="1:18" x14ac:dyDescent="0.2">
      <c r="H23" s="27"/>
      <c r="I23" s="27"/>
      <c r="J23" s="27"/>
      <c r="K23" s="28"/>
      <c r="L23" s="28"/>
      <c r="M23" s="28"/>
      <c r="N23" s="28"/>
      <c r="O23" s="27"/>
      <c r="P23" s="28"/>
    </row>
    <row r="24" spans="1:18" x14ac:dyDescent="0.2">
      <c r="H24" s="27"/>
      <c r="I24" s="27"/>
      <c r="J24" s="27"/>
      <c r="K24" s="27"/>
      <c r="L24" s="27"/>
      <c r="M24" s="28"/>
      <c r="N24" s="27"/>
      <c r="O24" s="27"/>
      <c r="P24" s="27"/>
    </row>
    <row r="25" spans="1:18" x14ac:dyDescent="0.2">
      <c r="H25" s="27"/>
      <c r="I25" s="27"/>
      <c r="J25" s="27"/>
      <c r="K25" s="28"/>
      <c r="L25" s="27"/>
      <c r="M25" s="27"/>
      <c r="N25" s="27"/>
      <c r="O25" s="27"/>
      <c r="P25" s="32"/>
    </row>
    <row r="26" spans="1:18" x14ac:dyDescent="0.2">
      <c r="H26" s="27"/>
      <c r="I26" s="27"/>
      <c r="J26" s="27"/>
      <c r="K26" s="27"/>
      <c r="L26" s="27"/>
      <c r="M26" s="27"/>
      <c r="N26" s="27"/>
      <c r="O26" s="27"/>
      <c r="P26" s="27"/>
    </row>
    <row r="27" spans="1:18" x14ac:dyDescent="0.2">
      <c r="H27" s="27"/>
      <c r="I27" s="27"/>
      <c r="J27" s="27"/>
      <c r="K27" s="27"/>
      <c r="L27" s="27"/>
      <c r="M27" s="27"/>
      <c r="N27" s="27"/>
      <c r="O27" s="27"/>
      <c r="P27" s="27"/>
    </row>
    <row r="28" spans="1:18" x14ac:dyDescent="0.2">
      <c r="H28" s="27"/>
      <c r="I28" s="27"/>
      <c r="J28" s="27"/>
      <c r="K28" s="27"/>
      <c r="L28" s="27"/>
      <c r="M28" s="27"/>
      <c r="N28" s="27"/>
      <c r="O28" s="27"/>
      <c r="P28" s="27"/>
    </row>
    <row r="29" spans="1:18" x14ac:dyDescent="0.2">
      <c r="H29" s="27"/>
      <c r="I29" s="27"/>
      <c r="J29" s="27"/>
      <c r="K29" s="27"/>
      <c r="L29" s="27"/>
      <c r="M29" s="27"/>
      <c r="N29" s="27"/>
      <c r="O29" s="27"/>
      <c r="P29" s="27"/>
    </row>
    <row r="30" spans="1:18" x14ac:dyDescent="0.2">
      <c r="H30" s="27"/>
      <c r="I30" s="27"/>
      <c r="J30" s="27"/>
      <c r="K30" s="27"/>
      <c r="L30" s="27"/>
      <c r="M30" s="27"/>
      <c r="N30" s="27"/>
      <c r="O30" s="27"/>
      <c r="P30" s="27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scale="45" orientation="landscape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Ejecución Presupuestal de mayo  de 2026</dc:title>
  <dc:creator>Edson Ernesto Rojas Bayona</dc:creator>
  <cp:lastModifiedBy>GLORIA PATRICIA MARTINEZ CASTAÑO</cp:lastModifiedBy>
  <cp:lastPrinted>2018-05-03T14:43:44Z</cp:lastPrinted>
  <dcterms:created xsi:type="dcterms:W3CDTF">2018-01-23T20:49:19Z</dcterms:created>
  <dcterms:modified xsi:type="dcterms:W3CDTF">2026-06-05T13:06:47Z</dcterms:modified>
</cp:coreProperties>
</file>