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X:\ÁREA PRESUPUESTO\01. GESTION GASTOS\PRESUPUESTO 2026\INFORMES\Ejecución WEB\"/>
    </mc:Choice>
  </mc:AlternateContent>
  <xr:revisionPtr revIDLastSave="0" documentId="13_ncr:1_{41498A3A-70BA-4F1B-A49D-9CDEEFCB99A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BRI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7" i="1" l="1"/>
  <c r="Q14" i="1"/>
  <c r="Q13" i="1"/>
  <c r="P14" i="1"/>
  <c r="P13" i="1"/>
  <c r="Q15" i="1"/>
  <c r="J6" i="1"/>
  <c r="P12" i="1" l="1"/>
  <c r="P6" i="1" l="1"/>
  <c r="Q6" i="1"/>
  <c r="I18" i="1" l="1"/>
  <c r="H18" i="1"/>
  <c r="G18" i="1"/>
  <c r="F18" i="1"/>
  <c r="R6" i="1" l="1"/>
  <c r="J7" i="1"/>
  <c r="K7" i="1" s="1"/>
  <c r="J8" i="1"/>
  <c r="K8" i="1" s="1"/>
  <c r="P8" i="1"/>
  <c r="J9" i="1"/>
  <c r="K9" i="1" s="1"/>
  <c r="P9" i="1"/>
  <c r="J10" i="1"/>
  <c r="K10" i="1" s="1"/>
  <c r="P10" i="1"/>
  <c r="J11" i="1"/>
  <c r="K11" i="1" s="1"/>
  <c r="P11" i="1"/>
  <c r="J12" i="1"/>
  <c r="K12" i="1" s="1"/>
  <c r="J13" i="1"/>
  <c r="K13" i="1" s="1"/>
  <c r="J14" i="1"/>
  <c r="K14" i="1" s="1"/>
  <c r="J15" i="1"/>
  <c r="K15" i="1" s="1"/>
  <c r="P15" i="1"/>
  <c r="J16" i="1"/>
  <c r="K16" i="1" s="1"/>
  <c r="P16" i="1"/>
  <c r="J17" i="1"/>
  <c r="K17" i="1" s="1"/>
  <c r="P17" i="1"/>
  <c r="P18" i="1" l="1"/>
  <c r="K6" i="1"/>
  <c r="K18" i="1" s="1"/>
  <c r="J18" i="1"/>
  <c r="Q17" i="1"/>
  <c r="Q16" i="1"/>
  <c r="Q12" i="1"/>
  <c r="Q11" i="1"/>
  <c r="Q10" i="1"/>
  <c r="Q9" i="1"/>
  <c r="Q8" i="1"/>
  <c r="Q7" i="1"/>
  <c r="R17" i="1"/>
  <c r="R16" i="1"/>
  <c r="R15" i="1"/>
  <c r="R13" i="1"/>
  <c r="R12" i="1"/>
  <c r="R11" i="1"/>
  <c r="R9" i="1"/>
  <c r="R8" i="1"/>
  <c r="R7" i="1"/>
  <c r="R10" i="1" l="1"/>
  <c r="R14" i="1"/>
  <c r="M18" i="1" l="1"/>
  <c r="Q18" i="1" l="1"/>
  <c r="L18" i="1"/>
  <c r="R18" i="1" s="1"/>
  <c r="N18" i="1"/>
  <c r="O1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F5" authorId="0" shapeId="0" xr:uid="{695B3A60-0EBD-451A-9278-CB54C4D40C4A}">
      <text>
        <r>
          <rPr>
            <b/>
            <sz val="9"/>
            <color indexed="81"/>
            <rFont val="Tahoma"/>
            <family val="2"/>
          </rPr>
          <t>APRP: Aprobación Presupuestal</t>
        </r>
      </text>
    </comment>
    <comment ref="G5" authorId="0" shapeId="0" xr:uid="{7CF0D72C-3025-4917-B18D-0D16F64A3F05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Modificación</t>
        </r>
      </text>
    </comment>
    <comment ref="J5" authorId="0" shapeId="0" xr:uid="{18903375-C7AF-41B7-AA67-B71932345AD2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5 = 1 + 2 - 3 - 4</t>
        </r>
      </text>
    </comment>
    <comment ref="K5" authorId="0" shapeId="0" xr:uid="{BDDE06D2-FF4A-4326-AA78-F25C201AAABC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6=5-7
APR: Aprobación</t>
        </r>
      </text>
    </comment>
    <comment ref="P5" authorId="0" shapeId="0" xr:uid="{347FF724-110C-4884-93E9-AB06FE63F410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11 = 7-8</t>
        </r>
      </text>
    </comment>
    <comment ref="Q5" authorId="0" shapeId="0" xr:uid="{F2A1119F-B816-45FC-871B-142D00DCD7E5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2=8-9</t>
        </r>
      </text>
    </comment>
    <comment ref="R5" authorId="0" shapeId="0" xr:uid="{B65D1A5B-003C-46EC-B02C-EDB325189118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13=7/5 * 100</t>
        </r>
      </text>
    </comment>
  </commentList>
</comments>
</file>

<file path=xl/sharedStrings.xml><?xml version="1.0" encoding="utf-8"?>
<sst xmlns="http://schemas.openxmlformats.org/spreadsheetml/2006/main" count="82" uniqueCount="47">
  <si>
    <t>TOTALES</t>
  </si>
  <si>
    <t>CSF</t>
  </si>
  <si>
    <t>Nación</t>
  </si>
  <si>
    <t>10</t>
  </si>
  <si>
    <t>NOMBRE</t>
  </si>
  <si>
    <t>RECURSO</t>
  </si>
  <si>
    <t>FUENTE</t>
  </si>
  <si>
    <t>RUBRO</t>
  </si>
  <si>
    <t>VIGENCIA ACTUAL</t>
  </si>
  <si>
    <t>INFORME ACUMULADO DE EJECUCIÓN DEL PRESUPUESTO</t>
  </si>
  <si>
    <t>131401 - UNIDAD ADMINISTRATIVA ESPECIAL DE GESTIÓN PENSIONAL Y CONTRIBUCIONES PARAFISCALES DE LA PROTECCIÓN SOCIAL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</si>
  <si>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</si>
  <si>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</si>
  <si>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</si>
  <si>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</si>
  <si>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</si>
  <si>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</si>
  <si>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</si>
  <si>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</si>
  <si>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</si>
  <si>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</si>
  <si>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</si>
  <si>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</si>
  <si>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</si>
  <si>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</si>
  <si>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</si>
  <si>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</si>
  <si>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</si>
  <si>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</si>
  <si>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</si>
  <si>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</si>
  <si>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</si>
  <si>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PERÍODO: ABRIL DE 2026</t>
  </si>
  <si>
    <t>APLAZAMIENTOS Y/O BLOQUEOS (4)</t>
  </si>
  <si>
    <t>COMPROMISOS (7)</t>
  </si>
  <si>
    <t>OBLIGACION (8)</t>
  </si>
  <si>
    <t>PAGOS (9)</t>
  </si>
  <si>
    <t>REINTEGROS (10)</t>
  </si>
  <si>
    <t>RESERVAS PRESUPUESTALES</t>
  </si>
  <si>
    <t xml:space="preserve">CUENTAS POR PAGAR </t>
  </si>
  <si>
    <t>SITUACIÓN</t>
  </si>
  <si>
    <t xml:space="preserve">EJECUCIÓN PRESUPUESTAL </t>
  </si>
  <si>
    <t>APROPIACIÓN INICIAL (1)</t>
  </si>
  <si>
    <t>MODIFICAIONES POSITIVAS (2)</t>
  </si>
  <si>
    <t>MODIFICACIONES NEGATIVAS (3)</t>
  </si>
  <si>
    <t>APROPIACIÓN VIGENTE</t>
  </si>
  <si>
    <t>APROPIACIÓN SIN COMPROMETER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</si>
</sst>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0.0%"/>
    <numFmt numFmtId="166" formatCode="&quot;$&quot;\ #,##0.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Verdana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2"/>
      <color theme="1"/>
      <name val="Verdan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8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/>
    <xf numFmtId="0" fontId="2" fillId="0" borderId="0"/>
    <xf numFmtId="0" fontId="4" fillId="0" borderId="0"/>
  </cellStyleXfs>
  <cellXfs count="35">
    <xf numFmtId="0" fontId="0" fillId="0" borderId="0" xfId="0"/>
    <xf numFmtId="0" fontId="5" fillId="0" borderId="4" xfId="0" applyFont="1" applyBorder="1" applyAlignment="1">
      <alignment horizontal="centerContinuous"/>
    </xf>
    <xf numFmtId="0" fontId="5" fillId="0" borderId="3" xfId="0" applyFont="1" applyBorder="1" applyAlignment="1">
      <alignment horizontal="centerContinuous"/>
    </xf>
    <xf numFmtId="0" fontId="1" fillId="0" borderId="0" xfId="0" applyFont="1"/>
    <xf numFmtId="0" fontId="5" fillId="0" borderId="2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 readingOrder="1"/>
    </xf>
    <xf numFmtId="10" fontId="1" fillId="0" borderId="0" xfId="2" applyNumberFormat="1" applyFont="1"/>
    <xf numFmtId="44" fontId="1" fillId="0" borderId="0" xfId="0" applyNumberFormat="1" applyFont="1"/>
    <xf numFmtId="3" fontId="1" fillId="0" borderId="0" xfId="0" applyNumberFormat="1" applyFont="1"/>
    <xf numFmtId="0" fontId="8" fillId="0" borderId="5" xfId="0" applyFont="1" applyBorder="1" applyAlignment="1">
      <alignment vertical="center" wrapText="1" readingOrder="1"/>
    </xf>
    <xf numFmtId="0" fontId="8" fillId="0" borderId="5" xfId="0" applyFont="1" applyBorder="1" applyAlignment="1">
      <alignment readingOrder="1"/>
    </xf>
    <xf numFmtId="0" fontId="8" fillId="0" borderId="5" xfId="0" applyFont="1" applyBorder="1" applyAlignment="1">
      <alignment horizontal="center" vertical="center" wrapText="1" readingOrder="1"/>
    </xf>
    <xf numFmtId="44" fontId="8" fillId="0" borderId="5" xfId="0" applyNumberFormat="1" applyFont="1" applyBorder="1" applyAlignment="1">
      <alignment horizontal="center" vertical="center" wrapText="1" readingOrder="1"/>
    </xf>
    <xf numFmtId="8" fontId="8" fillId="0" borderId="5" xfId="0" applyNumberFormat="1" applyFont="1" applyBorder="1" applyAlignment="1">
      <alignment horizontal="center" vertical="center" wrapText="1" readingOrder="1"/>
    </xf>
    <xf numFmtId="165" fontId="8" fillId="0" borderId="5" xfId="2" applyNumberFormat="1" applyFont="1" applyBorder="1" applyAlignment="1">
      <alignment horizontal="center" vertical="center" wrapText="1" readingOrder="1"/>
    </xf>
    <xf numFmtId="3" fontId="8" fillId="0" borderId="5" xfId="0" applyNumberFormat="1" applyFont="1" applyBorder="1" applyAlignment="1">
      <alignment horizontal="center" vertical="center" wrapText="1" readingOrder="1"/>
    </xf>
    <xf numFmtId="10" fontId="8" fillId="0" borderId="5" xfId="2" applyNumberFormat="1" applyFont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center" vertical="center" wrapText="1"/>
    </xf>
    <xf numFmtId="0" fontId="8" fillId="0" borderId="12" xfId="0" applyFont="1" applyBorder="1" applyAlignment="1">
      <alignment vertical="center" wrapText="1" readingOrder="1"/>
    </xf>
    <xf numFmtId="10" fontId="1" fillId="0" borderId="13" xfId="2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10" fontId="5" fillId="0" borderId="15" xfId="2" applyNumberFormat="1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center" vertical="center" wrapText="1" readingOrder="1"/>
    </xf>
    <xf numFmtId="166" fontId="1" fillId="0" borderId="1" xfId="1" applyNumberFormat="1" applyFont="1" applyBorder="1" applyAlignment="1">
      <alignment horizontal="center" vertical="center"/>
    </xf>
    <xf numFmtId="166" fontId="5" fillId="0" borderId="6" xfId="1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/>
    </xf>
    <xf numFmtId="0" fontId="5" fillId="0" borderId="0" xfId="0" applyFont="1" applyAlignment="1">
      <alignment horizontal="left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14" formatCode="0.00%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166" formatCode="&quot;$&quot;\ 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166" formatCode="&quot;$&quot;\ 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166" formatCode="&quot;$&quot;\ 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6" formatCode="&quot;$&quot;\ #,##0.00"/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6" formatCode="&quot;$&quot;\ #,##0.00"/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6" formatCode="&quot;$&quot;\ #,##0.00"/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6" formatCode="&quot;$&quot;\ #,##0.00"/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6" formatCode="&quot;$&quot;\ #,##0.00"/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6" formatCode="&quot;$&quot;\ #,##0.00"/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6" formatCode="&quot;$&quot;\ #,##0.00"/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6" formatCode="&quot;$&quot;\ #,##0.00"/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166" formatCode="&quot;$&quot;\ #,##0.00"/>
      <alignment horizontal="center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alignment horizontal="left" vertical="center" textRotation="0" wrapText="1" indent="0" justifyLastLine="0" shrinkToFit="0" readingOrder="1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alignment horizontal="general" vertical="center" textRotation="0" wrapText="1" indent="0" justifyLastLine="0" shrinkToFit="0" readingOrder="1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30" formatCode="@"/>
      <fill>
        <patternFill patternType="solid">
          <fgColor indexed="64"/>
          <bgColor theme="6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80F56A4-3651-4E38-BF8C-A61807302E2D}" name="Tabla1" displayName="Tabla1" ref="A5:R18" totalsRowShown="0" headerRowDxfId="20" dataDxfId="19" tableBorderDxfId="18" dataCellStyle="Moneda">
  <autoFilter ref="A5:R18" xr:uid="{980F56A4-3651-4E38-BF8C-A61807302E2D}"/>
  <tableColumns count="18">
    <tableColumn id="1" xr3:uid="{A3AABBC4-3BA8-4BD6-BB8C-EB2B41156D87}" name="RUBRO" dataDxfId="17"/>
    <tableColumn id="2" xr3:uid="{CBC57B4C-0CE9-48FD-8F24-21407E3D05FD}" name="FUENTE" dataDxfId="16"/>
    <tableColumn id="3" xr3:uid="{40E66246-2C76-430C-AE0F-8DF3FCD60153}" name="RECURSO" dataDxfId="15"/>
    <tableColumn id="4" xr3:uid="{1B588690-8F95-47D4-B6E5-8B96EF55D18B}" name="SITUACIÓN" dataDxfId="14"/>
    <tableColumn id="5" xr3:uid="{EDFB029D-91F0-4173-9A08-A5C0F0B70CE4}" name="NOMBRE" dataDxfId="13"/>
    <tableColumn id="6" xr3:uid="{96B3F3FC-223B-4B15-ADA1-E23643CAE65E}" name="APROPIACIÓN INICIAL (1)" dataDxfId="12"/>
    <tableColumn id="7" xr3:uid="{773E6EBE-5A68-4047-96E6-6412F7ABB512}" name="MODIFICAIONES POSITIVAS (2)" dataDxfId="11"/>
    <tableColumn id="8" xr3:uid="{4651A974-E680-485B-9654-DF37E94E9C13}" name="MODIFICACIONES NEGATIVAS (3)" dataDxfId="10"/>
    <tableColumn id="9" xr3:uid="{CF50B24B-FD7A-4F28-94C5-10BEC379A6C5}" name="APLAZAMIENTOS Y/O BLOQUEOS (4)" dataDxfId="9"/>
    <tableColumn id="10" xr3:uid="{73D0EC05-5AB0-4B63-8B4F-91EA64BFFC69}" name="APROPIACIÓN VIGENTE" dataDxfId="8"/>
    <tableColumn id="11" xr3:uid="{1C04271D-5850-450A-883F-5C76CE4EC6FA}" name="APROPIACIÓN SIN COMPROMETER" dataDxfId="7"/>
    <tableColumn id="12" xr3:uid="{671A26C3-6DAD-4363-A0D9-635F34AB2E81}" name="COMPROMISOS (7)" dataDxfId="6"/>
    <tableColumn id="13" xr3:uid="{313A983F-57C8-4310-87A5-7D520301BF50}" name="OBLIGACION (8)" dataDxfId="5"/>
    <tableColumn id="14" xr3:uid="{45A83295-3344-4CD4-A5F6-1557F4D94397}" name="PAGOS (9)" dataDxfId="4"/>
    <tableColumn id="15" xr3:uid="{A55A03CC-D14D-4F24-8B31-8A7A5C2388B9}" name="REINTEGROS (10)" dataDxfId="3" dataCellStyle="Moneda"/>
    <tableColumn id="16" xr3:uid="{1ADC5446-9D4C-4179-9619-1CE0710A5E4F}" name="RESERVAS PRESUPUESTALES" dataDxfId="2" dataCellStyle="Moneda"/>
    <tableColumn id="17" xr3:uid="{F5313CD0-1D9D-4B9F-AD68-0FFBAC95E449}" name="CUENTAS POR PAGAR " dataDxfId="1" dataCellStyle="Moneda"/>
    <tableColumn id="18" xr3:uid="{64EBE86A-4376-4900-BE9A-8B2E3ABD7EC6}" name="EJECUCIÓN PRESUPUESTAL " dataDxfId="0" dataCellStyle="Porcentaje">
      <calculatedColumnFormula>+L6/J6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9"/>
  <sheetViews>
    <sheetView tabSelected="1" topLeftCell="K13" zoomScale="70" zoomScaleNormal="70" workbookViewId="0">
      <selection activeCell="N18" sqref="N18"/>
    </sheetView>
  </sheetViews>
  <sheetFormatPr baseColWidth="10" defaultColWidth="11.42578125" defaultRowHeight="15" x14ac:dyDescent="0.2"/>
  <cols>
    <col min="1" max="1" width="19.7109375" style="3" customWidth="1"/>
    <col min="2" max="2" width="13.140625" style="3" customWidth="1"/>
    <col min="3" max="3" width="16" style="3" customWidth="1"/>
    <col min="4" max="4" width="19.28515625" style="3" customWidth="1"/>
    <col min="5" max="5" width="40.85546875" style="3" customWidth="1"/>
    <col min="6" max="6" width="35" style="3" customWidth="1"/>
    <col min="7" max="7" width="28.7109375" style="3" customWidth="1"/>
    <col min="8" max="8" width="29.28515625" style="3" customWidth="1"/>
    <col min="9" max="9" width="50" style="3" customWidth="1"/>
    <col min="10" max="10" width="31.7109375" style="3" customWidth="1"/>
    <col min="11" max="11" width="33.7109375" style="3" customWidth="1"/>
    <col min="12" max="12" width="32.28515625" style="3" bestFit="1" customWidth="1"/>
    <col min="13" max="13" width="30.5703125" style="3" bestFit="1" customWidth="1"/>
    <col min="14" max="14" width="37.5703125" style="3" customWidth="1"/>
    <col min="15" max="15" width="26" style="3" customWidth="1"/>
    <col min="16" max="16" width="39.85546875" style="3" customWidth="1"/>
    <col min="17" max="17" width="31" style="3" customWidth="1"/>
    <col min="18" max="18" width="38.7109375" style="3" customWidth="1"/>
    <col min="19" max="16384" width="11.42578125" style="3"/>
  </cols>
  <sheetData>
    <row r="1" spans="1:18" x14ac:dyDescent="0.2">
      <c r="A1" s="1" t="s">
        <v>10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x14ac:dyDescent="0.2">
      <c r="A2" s="4" t="s">
        <v>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x14ac:dyDescent="0.2">
      <c r="A3" s="4" t="s">
        <v>8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18" x14ac:dyDescent="0.2">
      <c r="A4" s="33" t="s">
        <v>32</v>
      </c>
      <c r="B4" s="34"/>
      <c r="C4" s="34"/>
      <c r="D4" s="34"/>
      <c r="E4" s="34"/>
    </row>
    <row r="5" spans="1:18" ht="51.6" customHeight="1" x14ac:dyDescent="0.2">
      <c r="A5" s="20" t="s">
        <v>7</v>
      </c>
      <c r="B5" s="21" t="s">
        <v>6</v>
      </c>
      <c r="C5" s="21" t="s">
        <v>5</v>
      </c>
      <c r="D5" s="22" t="s">
        <v>40</v>
      </c>
      <c r="E5" s="21" t="s">
        <v>4</v>
      </c>
      <c r="F5" s="23" t="s">
        <v>42</v>
      </c>
      <c r="G5" s="23" t="s">
        <v>43</v>
      </c>
      <c r="H5" s="23" t="s">
        <v>44</v>
      </c>
      <c r="I5" s="23" t="s">
        <v>33</v>
      </c>
      <c r="J5" s="23" t="s">
        <v>45</v>
      </c>
      <c r="K5" s="24" t="s">
        <v>46</v>
      </c>
      <c r="L5" s="23" t="s">
        <v>34</v>
      </c>
      <c r="M5" s="23" t="s">
        <v>35</v>
      </c>
      <c r="N5" s="23" t="s">
        <v>36</v>
      </c>
      <c r="O5" s="23" t="s">
        <v>37</v>
      </c>
      <c r="P5" s="23" t="s">
        <v>38</v>
      </c>
      <c r="Q5" s="23" t="s">
        <v>39</v>
      </c>
      <c r="R5" s="25" t="s">
        <v>41</v>
      </c>
    </row>
    <row r="6" spans="1:18" ht="45" customHeight="1" x14ac:dyDescent="0.2">
      <c r="A6" s="26" t="s">
        <v>11</v>
      </c>
      <c r="B6" s="6" t="s">
        <v>2</v>
      </c>
      <c r="C6" s="6" t="s">
        <v>3</v>
      </c>
      <c r="D6" s="6" t="s">
        <v>1</v>
      </c>
      <c r="E6" s="7" t="s">
        <v>19</v>
      </c>
      <c r="F6" s="30">
        <v>100657000000</v>
      </c>
      <c r="G6" s="30">
        <v>0</v>
      </c>
      <c r="H6" s="30">
        <v>0</v>
      </c>
      <c r="I6" s="30"/>
      <c r="J6" s="30">
        <f>+F6+G6-H6-I6</f>
        <v>100657000000</v>
      </c>
      <c r="K6" s="30">
        <f>+J6-L6</f>
        <v>78066242954</v>
      </c>
      <c r="L6" s="30">
        <v>22590757046</v>
      </c>
      <c r="M6" s="30">
        <v>22590757046</v>
      </c>
      <c r="N6" s="30">
        <v>22590757046</v>
      </c>
      <c r="O6" s="31">
        <v>0</v>
      </c>
      <c r="P6" s="31">
        <f>+L6-M6</f>
        <v>0</v>
      </c>
      <c r="Q6" s="31">
        <f t="shared" ref="Q6:Q17" si="0">+M6-N6</f>
        <v>0</v>
      </c>
      <c r="R6" s="27">
        <f t="shared" ref="R6:R17" si="1">+L6/J6</f>
        <v>0.22443304535203712</v>
      </c>
    </row>
    <row r="7" spans="1:18" ht="45" customHeight="1" x14ac:dyDescent="0.2">
      <c r="A7" s="26" t="s">
        <v>12</v>
      </c>
      <c r="B7" s="6" t="s">
        <v>2</v>
      </c>
      <c r="C7" s="6" t="s">
        <v>3</v>
      </c>
      <c r="D7" s="6" t="s">
        <v>1</v>
      </c>
      <c r="E7" s="7" t="s">
        <v>20</v>
      </c>
      <c r="F7" s="30">
        <v>36694000000</v>
      </c>
      <c r="G7" s="30">
        <v>0</v>
      </c>
      <c r="H7" s="30">
        <v>0</v>
      </c>
      <c r="I7" s="30"/>
      <c r="J7" s="30">
        <f t="shared" ref="J7:J17" si="2">+F7+G7-H7-I7</f>
        <v>36694000000</v>
      </c>
      <c r="K7" s="30">
        <f t="shared" ref="K7:K17" si="3">+J7-L7</f>
        <v>27471820083</v>
      </c>
      <c r="L7" s="30">
        <v>9222179917</v>
      </c>
      <c r="M7" s="30">
        <v>9222179917</v>
      </c>
      <c r="N7" s="30">
        <v>9222179917</v>
      </c>
      <c r="O7" s="31">
        <v>0</v>
      </c>
      <c r="P7" s="31">
        <f>+L7-M7</f>
        <v>0</v>
      </c>
      <c r="Q7" s="31">
        <f t="shared" si="0"/>
        <v>0</v>
      </c>
      <c r="R7" s="27">
        <f t="shared" si="1"/>
        <v>0.25132664514634545</v>
      </c>
    </row>
    <row r="8" spans="1:18" ht="45" customHeight="1" x14ac:dyDescent="0.2">
      <c r="A8" s="26" t="s">
        <v>13</v>
      </c>
      <c r="B8" s="6" t="s">
        <v>2</v>
      </c>
      <c r="C8" s="6" t="s">
        <v>3</v>
      </c>
      <c r="D8" s="6" t="s">
        <v>1</v>
      </c>
      <c r="E8" s="7" t="s">
        <v>21</v>
      </c>
      <c r="F8" s="30">
        <v>7422000000</v>
      </c>
      <c r="G8" s="30">
        <v>0</v>
      </c>
      <c r="H8" s="30">
        <v>0</v>
      </c>
      <c r="I8" s="30"/>
      <c r="J8" s="30">
        <f t="shared" si="2"/>
        <v>7422000000</v>
      </c>
      <c r="K8" s="30">
        <f t="shared" si="3"/>
        <v>5661406281</v>
      </c>
      <c r="L8" s="30">
        <v>1760593719</v>
      </c>
      <c r="M8" s="30">
        <v>1760593719</v>
      </c>
      <c r="N8" s="30">
        <v>1760593719</v>
      </c>
      <c r="O8" s="31">
        <v>0</v>
      </c>
      <c r="P8" s="31">
        <f t="shared" ref="P8:P17" si="4">+L8-M8</f>
        <v>0</v>
      </c>
      <c r="Q8" s="31">
        <f t="shared" si="0"/>
        <v>0</v>
      </c>
      <c r="R8" s="27">
        <f t="shared" si="1"/>
        <v>0.23721284276475343</v>
      </c>
    </row>
    <row r="9" spans="1:18" ht="45" customHeight="1" x14ac:dyDescent="0.2">
      <c r="A9" s="26" t="s">
        <v>14</v>
      </c>
      <c r="B9" s="6" t="s">
        <v>2</v>
      </c>
      <c r="C9" s="6" t="s">
        <v>3</v>
      </c>
      <c r="D9" s="6" t="s">
        <v>1</v>
      </c>
      <c r="E9" s="7" t="s">
        <v>19</v>
      </c>
      <c r="F9" s="30">
        <v>7586000000</v>
      </c>
      <c r="G9" s="30">
        <v>0</v>
      </c>
      <c r="H9" s="30">
        <v>0</v>
      </c>
      <c r="I9" s="30"/>
      <c r="J9" s="30">
        <f t="shared" si="2"/>
        <v>7586000000</v>
      </c>
      <c r="K9" s="30">
        <f t="shared" si="3"/>
        <v>6446709269</v>
      </c>
      <c r="L9" s="30">
        <v>1139290731</v>
      </c>
      <c r="M9" s="30">
        <v>1139290731</v>
      </c>
      <c r="N9" s="30">
        <v>1139290731</v>
      </c>
      <c r="O9" s="31">
        <v>0</v>
      </c>
      <c r="P9" s="31">
        <f t="shared" si="4"/>
        <v>0</v>
      </c>
      <c r="Q9" s="31">
        <f t="shared" si="0"/>
        <v>0</v>
      </c>
      <c r="R9" s="27">
        <f t="shared" si="1"/>
        <v>0.15018332863168996</v>
      </c>
    </row>
    <row r="10" spans="1:18" ht="45" customHeight="1" x14ac:dyDescent="0.2">
      <c r="A10" s="26" t="s">
        <v>15</v>
      </c>
      <c r="B10" s="6" t="s">
        <v>2</v>
      </c>
      <c r="C10" s="6" t="s">
        <v>3</v>
      </c>
      <c r="D10" s="6" t="s">
        <v>1</v>
      </c>
      <c r="E10" s="7" t="s">
        <v>20</v>
      </c>
      <c r="F10" s="30">
        <v>2758000000</v>
      </c>
      <c r="G10" s="30">
        <v>0</v>
      </c>
      <c r="H10" s="30">
        <v>0</v>
      </c>
      <c r="I10" s="30"/>
      <c r="J10" s="30">
        <f t="shared" si="2"/>
        <v>2758000000</v>
      </c>
      <c r="K10" s="30">
        <f t="shared" si="3"/>
        <v>2348468534</v>
      </c>
      <c r="L10" s="30">
        <v>409531466</v>
      </c>
      <c r="M10" s="30">
        <v>409531466</v>
      </c>
      <c r="N10" s="30">
        <v>409531466</v>
      </c>
      <c r="O10" s="31">
        <v>0</v>
      </c>
      <c r="P10" s="31">
        <f t="shared" si="4"/>
        <v>0</v>
      </c>
      <c r="Q10" s="31">
        <f t="shared" si="0"/>
        <v>0</v>
      </c>
      <c r="R10" s="27">
        <f t="shared" si="1"/>
        <v>0.1484885663524293</v>
      </c>
    </row>
    <row r="11" spans="1:18" ht="45" customHeight="1" x14ac:dyDescent="0.2">
      <c r="A11" s="26" t="s">
        <v>16</v>
      </c>
      <c r="B11" s="6" t="s">
        <v>2</v>
      </c>
      <c r="C11" s="6" t="s">
        <v>3</v>
      </c>
      <c r="D11" s="6" t="s">
        <v>1</v>
      </c>
      <c r="E11" s="7" t="s">
        <v>21</v>
      </c>
      <c r="F11" s="30">
        <v>591000000</v>
      </c>
      <c r="G11" s="30">
        <v>0</v>
      </c>
      <c r="H11" s="30">
        <v>0</v>
      </c>
      <c r="I11" s="30"/>
      <c r="J11" s="30">
        <f t="shared" si="2"/>
        <v>591000000</v>
      </c>
      <c r="K11" s="30">
        <f t="shared" si="3"/>
        <v>514203868</v>
      </c>
      <c r="L11" s="30">
        <v>76796132</v>
      </c>
      <c r="M11" s="30">
        <v>76796132</v>
      </c>
      <c r="N11" s="30">
        <v>76796132</v>
      </c>
      <c r="O11" s="31">
        <v>0</v>
      </c>
      <c r="P11" s="31">
        <f t="shared" si="4"/>
        <v>0</v>
      </c>
      <c r="Q11" s="31">
        <f t="shared" si="0"/>
        <v>0</v>
      </c>
      <c r="R11" s="27">
        <f t="shared" si="1"/>
        <v>0.12994269373942471</v>
      </c>
    </row>
    <row r="12" spans="1:18" ht="45" customHeight="1" x14ac:dyDescent="0.2">
      <c r="A12" s="26" t="s">
        <v>24</v>
      </c>
      <c r="B12" s="6" t="s">
        <v>2</v>
      </c>
      <c r="C12" s="6" t="s">
        <v>3</v>
      </c>
      <c r="D12" s="6" t="s">
        <v>1</v>
      </c>
      <c r="E12" s="7" t="s">
        <v>27</v>
      </c>
      <c r="F12" s="30">
        <v>82174000000</v>
      </c>
      <c r="G12" s="30">
        <v>0</v>
      </c>
      <c r="H12" s="30">
        <v>0</v>
      </c>
      <c r="I12" s="30"/>
      <c r="J12" s="30">
        <f t="shared" si="2"/>
        <v>82174000000</v>
      </c>
      <c r="K12" s="30">
        <f t="shared" si="3"/>
        <v>18281900393.309998</v>
      </c>
      <c r="L12" s="30">
        <v>63892099606.690002</v>
      </c>
      <c r="M12" s="30">
        <v>22431365188.02</v>
      </c>
      <c r="N12" s="30">
        <v>22417562336.450001</v>
      </c>
      <c r="O12" s="31">
        <v>0</v>
      </c>
      <c r="P12" s="31">
        <f>+L12-M12</f>
        <v>41460734418.669998</v>
      </c>
      <c r="Q12" s="31">
        <f t="shared" si="0"/>
        <v>13802851.569999695</v>
      </c>
      <c r="R12" s="27">
        <f t="shared" si="1"/>
        <v>0.77752208249190746</v>
      </c>
    </row>
    <row r="13" spans="1:18" ht="45" customHeight="1" x14ac:dyDescent="0.2">
      <c r="A13" s="26" t="s">
        <v>25</v>
      </c>
      <c r="B13" s="6" t="s">
        <v>2</v>
      </c>
      <c r="C13" s="6" t="s">
        <v>3</v>
      </c>
      <c r="D13" s="6" t="s">
        <v>1</v>
      </c>
      <c r="E13" s="7" t="s">
        <v>28</v>
      </c>
      <c r="F13" s="30">
        <v>27000000</v>
      </c>
      <c r="G13" s="30">
        <v>0</v>
      </c>
      <c r="H13" s="30">
        <v>0</v>
      </c>
      <c r="I13" s="30"/>
      <c r="J13" s="30">
        <f t="shared" si="2"/>
        <v>27000000</v>
      </c>
      <c r="K13" s="30">
        <f t="shared" si="3"/>
        <v>8000000</v>
      </c>
      <c r="L13" s="30">
        <v>19000000</v>
      </c>
      <c r="M13" s="30">
        <v>18503350</v>
      </c>
      <c r="N13" s="30">
        <v>18503350</v>
      </c>
      <c r="O13" s="31">
        <v>0</v>
      </c>
      <c r="P13" s="31">
        <f t="shared" ref="P13:P14" si="5">+L13-M13</f>
        <v>496650</v>
      </c>
      <c r="Q13" s="31">
        <f t="shared" si="0"/>
        <v>0</v>
      </c>
      <c r="R13" s="27">
        <f t="shared" si="1"/>
        <v>0.70370370370370372</v>
      </c>
    </row>
    <row r="14" spans="1:18" ht="45" customHeight="1" x14ac:dyDescent="0.2">
      <c r="A14" s="26" t="s">
        <v>17</v>
      </c>
      <c r="B14" s="6" t="s">
        <v>2</v>
      </c>
      <c r="C14" s="6" t="s">
        <v>3</v>
      </c>
      <c r="D14" s="6" t="s">
        <v>1</v>
      </c>
      <c r="E14" s="7" t="s">
        <v>22</v>
      </c>
      <c r="F14" s="30">
        <v>509000000</v>
      </c>
      <c r="G14" s="30">
        <v>0</v>
      </c>
      <c r="H14" s="30">
        <v>0</v>
      </c>
      <c r="I14" s="30"/>
      <c r="J14" s="30">
        <f t="shared" si="2"/>
        <v>509000000</v>
      </c>
      <c r="K14" s="30">
        <f t="shared" si="3"/>
        <v>273489417</v>
      </c>
      <c r="L14" s="30">
        <v>235510583</v>
      </c>
      <c r="M14" s="30">
        <v>235510583</v>
      </c>
      <c r="N14" s="30">
        <v>235510583</v>
      </c>
      <c r="O14" s="31">
        <v>0</v>
      </c>
      <c r="P14" s="31">
        <f t="shared" si="5"/>
        <v>0</v>
      </c>
      <c r="Q14" s="31">
        <f t="shared" si="0"/>
        <v>0</v>
      </c>
      <c r="R14" s="27">
        <f t="shared" si="1"/>
        <v>0.46269269744597252</v>
      </c>
    </row>
    <row r="15" spans="1:18" ht="45" customHeight="1" x14ac:dyDescent="0.2">
      <c r="A15" s="26" t="s">
        <v>26</v>
      </c>
      <c r="B15" s="6" t="s">
        <v>2</v>
      </c>
      <c r="C15" s="6" t="s">
        <v>3</v>
      </c>
      <c r="D15" s="6" t="s">
        <v>1</v>
      </c>
      <c r="E15" s="7" t="s">
        <v>29</v>
      </c>
      <c r="F15" s="30">
        <v>6000000000</v>
      </c>
      <c r="G15" s="30">
        <v>0</v>
      </c>
      <c r="H15" s="30">
        <v>0</v>
      </c>
      <c r="I15" s="30"/>
      <c r="J15" s="30">
        <f t="shared" si="2"/>
        <v>6000000000</v>
      </c>
      <c r="K15" s="30">
        <f t="shared" si="3"/>
        <v>2442286472.6700001</v>
      </c>
      <c r="L15" s="30">
        <v>3557713527.3299999</v>
      </c>
      <c r="M15" s="30">
        <v>2358984266.7600002</v>
      </c>
      <c r="N15" s="30">
        <v>2356529023.9400001</v>
      </c>
      <c r="O15" s="31">
        <v>0</v>
      </c>
      <c r="P15" s="31">
        <f t="shared" si="4"/>
        <v>1198729260.5699997</v>
      </c>
      <c r="Q15" s="31">
        <f>+M15-N15</f>
        <v>2455242.8200001717</v>
      </c>
      <c r="R15" s="27">
        <f t="shared" si="1"/>
        <v>0.592952254555</v>
      </c>
    </row>
    <row r="16" spans="1:18" ht="45" customHeight="1" x14ac:dyDescent="0.2">
      <c r="A16" s="26" t="s">
        <v>18</v>
      </c>
      <c r="B16" s="6" t="s">
        <v>2</v>
      </c>
      <c r="C16" s="6" t="s">
        <v>3</v>
      </c>
      <c r="D16" s="6" t="s">
        <v>1</v>
      </c>
      <c r="E16" s="7" t="s">
        <v>23</v>
      </c>
      <c r="F16" s="30">
        <v>21000000</v>
      </c>
      <c r="G16" s="30">
        <v>0</v>
      </c>
      <c r="H16" s="30">
        <v>0</v>
      </c>
      <c r="I16" s="30"/>
      <c r="J16" s="30">
        <f t="shared" si="2"/>
        <v>21000000</v>
      </c>
      <c r="K16" s="30">
        <f t="shared" si="3"/>
        <v>14809543</v>
      </c>
      <c r="L16" s="30">
        <v>6190457</v>
      </c>
      <c r="M16" s="30">
        <v>6190457</v>
      </c>
      <c r="N16" s="30">
        <v>6190457</v>
      </c>
      <c r="O16" s="31">
        <v>0</v>
      </c>
      <c r="P16" s="31">
        <f t="shared" si="4"/>
        <v>0</v>
      </c>
      <c r="Q16" s="31">
        <f t="shared" si="0"/>
        <v>0</v>
      </c>
      <c r="R16" s="27">
        <f t="shared" si="1"/>
        <v>0.29478366666666667</v>
      </c>
    </row>
    <row r="17" spans="1:18" ht="45" customHeight="1" x14ac:dyDescent="0.2">
      <c r="A17" s="26" t="s">
        <v>30</v>
      </c>
      <c r="B17" s="6" t="s">
        <v>2</v>
      </c>
      <c r="C17" s="6">
        <v>10</v>
      </c>
      <c r="D17" s="6" t="s">
        <v>1</v>
      </c>
      <c r="E17" s="7" t="s">
        <v>31</v>
      </c>
      <c r="F17" s="30">
        <v>4784056802</v>
      </c>
      <c r="G17" s="30">
        <v>0</v>
      </c>
      <c r="H17" s="30">
        <v>0</v>
      </c>
      <c r="I17" s="30"/>
      <c r="J17" s="30">
        <f t="shared" si="2"/>
        <v>4784056802</v>
      </c>
      <c r="K17" s="30">
        <f t="shared" si="3"/>
        <v>2928934865.2200003</v>
      </c>
      <c r="L17" s="30">
        <v>1855121936.78</v>
      </c>
      <c r="M17" s="30">
        <v>473813189.57999998</v>
      </c>
      <c r="N17" s="30">
        <v>473813189.57999998</v>
      </c>
      <c r="O17" s="31">
        <v>0</v>
      </c>
      <c r="P17" s="31">
        <f t="shared" si="4"/>
        <v>1381308747.2</v>
      </c>
      <c r="Q17" s="31">
        <f t="shared" si="0"/>
        <v>0</v>
      </c>
      <c r="R17" s="27">
        <f t="shared" si="1"/>
        <v>0.38777172043702668</v>
      </c>
    </row>
    <row r="18" spans="1:18" ht="27.75" customHeight="1" x14ac:dyDescent="0.2">
      <c r="A18" s="28"/>
      <c r="B18" s="19"/>
      <c r="C18" s="19"/>
      <c r="D18" s="19"/>
      <c r="E18" s="19" t="s">
        <v>0</v>
      </c>
      <c r="F18" s="32">
        <f t="shared" ref="F18:Q18" si="6">SUM(F6:F17)</f>
        <v>249223056802</v>
      </c>
      <c r="G18" s="32">
        <f t="shared" si="6"/>
        <v>0</v>
      </c>
      <c r="H18" s="32">
        <f t="shared" si="6"/>
        <v>0</v>
      </c>
      <c r="I18" s="32">
        <f t="shared" si="6"/>
        <v>0</v>
      </c>
      <c r="J18" s="32">
        <f t="shared" si="6"/>
        <v>249223056802</v>
      </c>
      <c r="K18" s="32">
        <f t="shared" si="6"/>
        <v>144458271680.20001</v>
      </c>
      <c r="L18" s="32">
        <f t="shared" si="6"/>
        <v>104764785121.8</v>
      </c>
      <c r="M18" s="32">
        <f t="shared" si="6"/>
        <v>60723516045.360008</v>
      </c>
      <c r="N18" s="32">
        <f t="shared" si="6"/>
        <v>60707257950.970001</v>
      </c>
      <c r="O18" s="32">
        <f t="shared" si="6"/>
        <v>0</v>
      </c>
      <c r="P18" s="32">
        <f t="shared" si="6"/>
        <v>44041269076.439995</v>
      </c>
      <c r="Q18" s="32">
        <f t="shared" si="6"/>
        <v>16258094.389999866</v>
      </c>
      <c r="R18" s="29">
        <f>+L18/J18</f>
        <v>0.42036554107845803</v>
      </c>
    </row>
    <row r="19" spans="1:18" x14ac:dyDescent="0.2">
      <c r="L19" s="8"/>
      <c r="N19" s="8"/>
    </row>
    <row r="20" spans="1:18" x14ac:dyDescent="0.2">
      <c r="J20" s="9"/>
      <c r="K20" s="9"/>
      <c r="L20" s="10"/>
      <c r="M20" s="10"/>
      <c r="P20" s="9"/>
    </row>
    <row r="21" spans="1:18" x14ac:dyDescent="0.2">
      <c r="D21" s="11"/>
      <c r="E21" s="12"/>
      <c r="F21" s="13"/>
      <c r="G21" s="13"/>
      <c r="H21" s="13"/>
      <c r="I21" s="13"/>
      <c r="J21" s="14"/>
      <c r="K21" s="14"/>
      <c r="L21" s="15"/>
      <c r="M21" s="15"/>
      <c r="N21" s="15"/>
      <c r="O21" s="16"/>
      <c r="P21" s="17"/>
    </row>
    <row r="22" spans="1:18" x14ac:dyDescent="0.2">
      <c r="H22" s="13"/>
      <c r="I22" s="13"/>
      <c r="J22" s="13"/>
      <c r="K22" s="14"/>
      <c r="L22" s="14"/>
      <c r="M22" s="14"/>
      <c r="N22" s="14"/>
      <c r="O22" s="13"/>
      <c r="P22" s="14"/>
    </row>
    <row r="23" spans="1:18" x14ac:dyDescent="0.2">
      <c r="H23" s="13"/>
      <c r="I23" s="13"/>
      <c r="J23" s="13"/>
      <c r="K23" s="13"/>
      <c r="L23" s="13"/>
      <c r="M23" s="14"/>
      <c r="N23" s="13"/>
      <c r="O23" s="13"/>
      <c r="P23" s="13"/>
    </row>
    <row r="24" spans="1:18" x14ac:dyDescent="0.2">
      <c r="H24" s="13"/>
      <c r="I24" s="13"/>
      <c r="J24" s="13"/>
      <c r="K24" s="14"/>
      <c r="L24" s="13"/>
      <c r="M24" s="13"/>
      <c r="N24" s="13"/>
      <c r="O24" s="13"/>
      <c r="P24" s="18"/>
    </row>
    <row r="25" spans="1:18" x14ac:dyDescent="0.2">
      <c r="H25" s="13"/>
      <c r="I25" s="13"/>
      <c r="J25" s="13"/>
      <c r="K25" s="13"/>
      <c r="L25" s="13"/>
      <c r="M25" s="13"/>
      <c r="N25" s="13"/>
      <c r="O25" s="13"/>
      <c r="P25" s="13"/>
    </row>
    <row r="26" spans="1:18" x14ac:dyDescent="0.2">
      <c r="H26" s="13"/>
      <c r="I26" s="13"/>
      <c r="J26" s="13"/>
      <c r="K26" s="13"/>
      <c r="L26" s="13"/>
      <c r="M26" s="13"/>
      <c r="N26" s="13"/>
      <c r="O26" s="13"/>
      <c r="P26" s="13"/>
    </row>
    <row r="27" spans="1:18" x14ac:dyDescent="0.2">
      <c r="H27" s="13"/>
      <c r="I27" s="13"/>
      <c r="J27" s="13"/>
      <c r="K27" s="13"/>
      <c r="L27" s="13"/>
      <c r="M27" s="13"/>
      <c r="N27" s="13"/>
      <c r="O27" s="13"/>
      <c r="P27" s="13"/>
    </row>
    <row r="28" spans="1:18" x14ac:dyDescent="0.2">
      <c r="H28" s="13"/>
      <c r="I28" s="13"/>
      <c r="J28" s="13"/>
      <c r="K28" s="13"/>
      <c r="L28" s="13"/>
      <c r="M28" s="13"/>
      <c r="N28" s="13"/>
      <c r="O28" s="13"/>
      <c r="P28" s="13"/>
    </row>
    <row r="29" spans="1:18" x14ac:dyDescent="0.2">
      <c r="H29" s="13"/>
      <c r="I29" s="13"/>
      <c r="J29" s="13"/>
      <c r="K29" s="13"/>
      <c r="L29" s="13"/>
      <c r="M29" s="13"/>
      <c r="N29" s="13"/>
      <c r="O29" s="13"/>
      <c r="P29" s="13"/>
    </row>
  </sheetData>
  <mergeCells count="1">
    <mergeCell ref="A4:E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Ernesto Rojas Bayona</dc:creator>
  <cp:lastModifiedBy>GLORIA PATRICIA MARTINEZ CASTAÑO</cp:lastModifiedBy>
  <cp:lastPrinted>2018-05-03T14:43:44Z</cp:lastPrinted>
  <dcterms:created xsi:type="dcterms:W3CDTF">2018-01-23T20:49:19Z</dcterms:created>
  <dcterms:modified xsi:type="dcterms:W3CDTF">2026-07-06T20:12:59Z</dcterms:modified>
</cp:coreProperties>
</file>