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13_ncr:1_{A5CB04FB-F9B2-44DB-8D79-92E743DA012C}" xr6:coauthVersionLast="47" xr6:coauthVersionMax="47" xr10:uidLastSave="{00000000-0000-0000-0000-000000000000}"/>
  <bookViews>
    <workbookView xWindow="13550" yWindow="-110" windowWidth="19420" windowHeight="10420" xr2:uid="{00000000-000D-0000-FFFF-FFFF00000000}"/>
  </bookViews>
  <sheets>
    <sheet name="JU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7" i="1" l="1"/>
  <c r="P17" i="1"/>
  <c r="Q17" i="1"/>
  <c r="P7" i="1"/>
  <c r="Q14" i="1"/>
  <c r="Q13" i="1"/>
  <c r="P14" i="1"/>
  <c r="P13" i="1"/>
  <c r="Q15" i="1"/>
  <c r="J6" i="1"/>
  <c r="K17" i="1" l="1"/>
  <c r="R17" i="1"/>
  <c r="P12" i="1"/>
  <c r="P6" i="1" l="1"/>
  <c r="Q6" i="1"/>
  <c r="I19" i="1" l="1"/>
  <c r="H19" i="1"/>
  <c r="G19" i="1"/>
  <c r="F19" i="1"/>
  <c r="R6" i="1" l="1"/>
  <c r="J7" i="1"/>
  <c r="K7" i="1" s="1"/>
  <c r="J8" i="1"/>
  <c r="K8" i="1" s="1"/>
  <c r="P8" i="1"/>
  <c r="J9" i="1"/>
  <c r="K9" i="1" s="1"/>
  <c r="P9" i="1"/>
  <c r="J10" i="1"/>
  <c r="K10" i="1" s="1"/>
  <c r="P10" i="1"/>
  <c r="J11" i="1"/>
  <c r="K11" i="1" s="1"/>
  <c r="P11" i="1"/>
  <c r="J12" i="1"/>
  <c r="K12" i="1" s="1"/>
  <c r="J13" i="1"/>
  <c r="K13" i="1" s="1"/>
  <c r="J14" i="1"/>
  <c r="K14" i="1" s="1"/>
  <c r="J15" i="1"/>
  <c r="K15" i="1" s="1"/>
  <c r="P15" i="1"/>
  <c r="J16" i="1"/>
  <c r="K16" i="1" s="1"/>
  <c r="P16" i="1"/>
  <c r="J18" i="1"/>
  <c r="K18" i="1" s="1"/>
  <c r="P18" i="1"/>
  <c r="P19" i="1" l="1"/>
  <c r="K6" i="1"/>
  <c r="K19" i="1" s="1"/>
  <c r="J19" i="1"/>
  <c r="Q18" i="1"/>
  <c r="Q16" i="1"/>
  <c r="Q12" i="1"/>
  <c r="Q11" i="1"/>
  <c r="Q10" i="1"/>
  <c r="Q9" i="1"/>
  <c r="Q8" i="1"/>
  <c r="Q7" i="1"/>
  <c r="R18" i="1"/>
  <c r="R16" i="1"/>
  <c r="R15" i="1"/>
  <c r="R13" i="1"/>
  <c r="R12" i="1"/>
  <c r="R11" i="1"/>
  <c r="R9" i="1"/>
  <c r="R8" i="1"/>
  <c r="R7" i="1"/>
  <c r="R10" i="1" l="1"/>
  <c r="R14" i="1"/>
  <c r="M19" i="1" l="1"/>
  <c r="Q19" i="1" l="1"/>
  <c r="L19" i="1"/>
  <c r="R19" i="1" s="1"/>
  <c r="N19" i="1"/>
  <c r="O19" i="1"/>
</calcChain>
</file>

<file path=xl/sharedStrings.xml><?xml version="1.0" encoding="utf-8"?>
<sst xmlns="http://schemas.openxmlformats.org/spreadsheetml/2006/main" count="84" uniqueCount="49">
  <si>
    <t>TOTALES</t>
  </si>
  <si>
    <t>CSF</t>
  </si>
  <si>
    <t>Nación</t>
  </si>
  <si>
    <t>10</t>
  </si>
  <si>
    <t>NOMBRE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</si>
  <si>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</si>
  <si>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</si>
  <si>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</si>
  <si>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</si>
  <si>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</si>
  <si>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</si>
  <si>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</si>
  <si>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</si>
  <si>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</si>
  <si>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</si>
  <si>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</si>
  <si>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</si>
  <si>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</si>
  <si>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</si>
  <si>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</si>
  <si>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</si>
  <si>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</si>
  <si>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</si>
  <si>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</si>
  <si>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</si>
  <si>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</si>
  <si>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</si>
  <si>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</si>
  <si>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</si>
  <si>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</si>
  <si>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</si>
  <si>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</si>
  <si>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A-03-04-02-010</t>
  </si>
  <si>
    <t>APORTES PREVISIÓN PENSIONES VEJEZ JUBILADOS (DE PENSIONES)</t>
  </si>
  <si>
    <t>SITUACIÓN</t>
  </si>
  <si>
    <t>APROPIACIÓN  VIGENTE
(5) = (1)+(2)-(3)-(4)</t>
  </si>
  <si>
    <t>APROPIACIÓN  SIN COMPROMETER
(6)=(5)-(7)</t>
  </si>
  <si>
    <t>COMPROMISOS
(7)</t>
  </si>
  <si>
    <t>OBLIGACION
(8)</t>
  </si>
  <si>
    <t>PAGOS
(9)</t>
  </si>
  <si>
    <t>REINTEGROS
(10)</t>
  </si>
  <si>
    <t>RESERVAS PRESUPUESTALES 
(11) = (7)-(8)</t>
  </si>
  <si>
    <t>CUENTAS POR PAGAR
(12) = (8)-(9)</t>
  </si>
  <si>
    <t>APLAZAMIENTOS Y/O BLOQUEOS
(4)</t>
  </si>
  <si>
    <t>MODIFICACIONES NEGATIVAS
(3)</t>
  </si>
  <si>
    <t>MODIFICACIONES POSITIVAS
(2)</t>
  </si>
  <si>
    <t>APROPIACIÓN INICIAL
(1)</t>
  </si>
  <si>
    <t>EJECUCIÓN PRESUPUESTAL
(13)=(7)/(5) * 100</t>
  </si>
  <si>
    <t>PERÍODO: JUNIO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</si>
</sst>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Verdana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2"/>
      <color theme="1"/>
      <name val="Verdana"/>
      <family val="2"/>
    </font>
    <font>
      <sz val="12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2" fillId="0" borderId="0"/>
    <xf numFmtId="0" fontId="4" fillId="0" borderId="0"/>
  </cellStyleXfs>
  <cellXfs count="53">
    <xf numFmtId="0" fontId="0" fillId="0" borderId="0" xfId="0"/>
    <xf numFmtId="0" fontId="1" fillId="0" borderId="0" xfId="0" applyFont="1"/>
    <xf numFmtId="0" fontId="1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 readingOrder="1"/>
    </xf>
    <xf numFmtId="165" fontId="6" fillId="0" borderId="9" xfId="0" applyNumberFormat="1" applyFont="1" applyBorder="1" applyAlignment="1">
      <alignment horizontal="right" vertical="center" wrapText="1" readingOrder="1"/>
    </xf>
    <xf numFmtId="3" fontId="1" fillId="0" borderId="9" xfId="1" applyNumberFormat="1" applyFont="1" applyBorder="1" applyAlignment="1">
      <alignment horizontal="center" vertical="center"/>
    </xf>
    <xf numFmtId="3" fontId="1" fillId="0" borderId="0" xfId="1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 readingOrder="1"/>
    </xf>
    <xf numFmtId="165" fontId="6" fillId="0" borderId="6" xfId="0" applyNumberFormat="1" applyFont="1" applyBorder="1" applyAlignment="1">
      <alignment horizontal="right" vertical="center" wrapText="1" readingOrder="1"/>
    </xf>
    <xf numFmtId="165" fontId="6" fillId="0" borderId="5" xfId="0" applyNumberFormat="1" applyFont="1" applyBorder="1" applyAlignment="1">
      <alignment horizontal="right" vertical="center" wrapText="1" readingOrder="1"/>
    </xf>
    <xf numFmtId="3" fontId="1" fillId="0" borderId="5" xfId="1" applyNumberFormat="1" applyFont="1" applyBorder="1" applyAlignment="1">
      <alignment horizontal="center" vertical="center"/>
    </xf>
    <xf numFmtId="3" fontId="1" fillId="0" borderId="6" xfId="1" applyNumberFormat="1" applyFont="1" applyBorder="1" applyAlignment="1">
      <alignment horizontal="center" vertical="center"/>
    </xf>
    <xf numFmtId="10" fontId="1" fillId="0" borderId="0" xfId="2" applyNumberFormat="1" applyFont="1"/>
    <xf numFmtId="44" fontId="1" fillId="0" borderId="0" xfId="0" applyNumberFormat="1" applyFont="1"/>
    <xf numFmtId="3" fontId="1" fillId="0" borderId="0" xfId="0" applyNumberFormat="1" applyFont="1"/>
    <xf numFmtId="0" fontId="6" fillId="0" borderId="4" xfId="0" applyFont="1" applyBorder="1" applyAlignment="1">
      <alignment vertical="center" wrapText="1" readingOrder="1"/>
    </xf>
    <xf numFmtId="0" fontId="6" fillId="0" borderId="4" xfId="0" applyFont="1" applyBorder="1" applyAlignment="1">
      <alignment readingOrder="1"/>
    </xf>
    <xf numFmtId="0" fontId="6" fillId="0" borderId="4" xfId="0" applyFont="1" applyBorder="1" applyAlignment="1">
      <alignment horizontal="center" vertical="center" wrapText="1" readingOrder="1"/>
    </xf>
    <xf numFmtId="44" fontId="6" fillId="0" borderId="4" xfId="0" applyNumberFormat="1" applyFont="1" applyBorder="1" applyAlignment="1">
      <alignment horizontal="center" vertical="center" wrapText="1" readingOrder="1"/>
    </xf>
    <xf numFmtId="8" fontId="6" fillId="0" borderId="4" xfId="0" applyNumberFormat="1" applyFont="1" applyBorder="1" applyAlignment="1">
      <alignment horizontal="center" vertical="center" wrapText="1" readingOrder="1"/>
    </xf>
    <xf numFmtId="166" fontId="6" fillId="0" borderId="4" xfId="2" applyNumberFormat="1" applyFont="1" applyBorder="1" applyAlignment="1">
      <alignment horizontal="center" vertical="center" wrapText="1" readingOrder="1"/>
    </xf>
    <xf numFmtId="3" fontId="6" fillId="0" borderId="4" xfId="0" applyNumberFormat="1" applyFont="1" applyBorder="1" applyAlignment="1">
      <alignment horizontal="center" vertical="center" wrapText="1" readingOrder="1"/>
    </xf>
    <xf numFmtId="10" fontId="6" fillId="0" borderId="4" xfId="2" applyNumberFormat="1" applyFont="1" applyBorder="1" applyAlignment="1">
      <alignment horizontal="center" vertical="center" wrapText="1" readingOrder="1"/>
    </xf>
    <xf numFmtId="0" fontId="5" fillId="0" borderId="1" xfId="0" applyFont="1" applyBorder="1"/>
    <xf numFmtId="0" fontId="5" fillId="0" borderId="0" xfId="0" applyFont="1"/>
    <xf numFmtId="0" fontId="5" fillId="0" borderId="3" xfId="0" applyFont="1" applyBorder="1" applyAlignment="1">
      <alignment horizontal="centerContinuous"/>
    </xf>
    <xf numFmtId="0" fontId="5" fillId="0" borderId="2" xfId="0" applyFont="1" applyBorder="1" applyAlignment="1">
      <alignment horizontal="centerContinuous"/>
    </xf>
    <xf numFmtId="0" fontId="5" fillId="0" borderId="1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wrapText="1"/>
    </xf>
    <xf numFmtId="0" fontId="6" fillId="0" borderId="7" xfId="0" applyFont="1" applyBorder="1" applyAlignment="1">
      <alignment vertical="center" wrapText="1" readingOrder="1"/>
    </xf>
    <xf numFmtId="0" fontId="6" fillId="0" borderId="8" xfId="0" applyFont="1" applyBorder="1" applyAlignment="1">
      <alignment vertical="center" wrapText="1" readingOrder="1"/>
    </xf>
    <xf numFmtId="10" fontId="1" fillId="0" borderId="0" xfId="2" applyNumberFormat="1" applyFont="1" applyBorder="1" applyAlignment="1">
      <alignment horizontal="center" vertical="center"/>
    </xf>
    <xf numFmtId="10" fontId="1" fillId="0" borderId="6" xfId="2" applyNumberFormat="1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164" fontId="5" fillId="0" borderId="13" xfId="1" applyFont="1" applyBorder="1" applyAlignment="1">
      <alignment vertical="center"/>
    </xf>
    <xf numFmtId="164" fontId="5" fillId="0" borderId="14" xfId="1" applyFont="1" applyBorder="1" applyAlignment="1">
      <alignment vertical="center"/>
    </xf>
    <xf numFmtId="164" fontId="5" fillId="0" borderId="15" xfId="1" applyFont="1" applyBorder="1" applyAlignment="1">
      <alignment vertical="center"/>
    </xf>
    <xf numFmtId="164" fontId="5" fillId="0" borderId="10" xfId="1" applyFont="1" applyBorder="1" applyAlignment="1">
      <alignment vertical="center"/>
    </xf>
    <xf numFmtId="164" fontId="5" fillId="0" borderId="12" xfId="1" applyFont="1" applyBorder="1" applyAlignment="1">
      <alignment vertical="center"/>
    </xf>
    <xf numFmtId="10" fontId="5" fillId="0" borderId="16" xfId="2" applyNumberFormat="1" applyFont="1" applyBorder="1" applyAlignment="1">
      <alignment horizontal="center" vertical="center"/>
    </xf>
    <xf numFmtId="0" fontId="5" fillId="2" borderId="17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5" fontId="6" fillId="0" borderId="0" xfId="0" applyNumberFormat="1" applyFont="1" applyAlignment="1">
      <alignment horizontal="right" vertical="center" wrapText="1" readingOrder="1"/>
    </xf>
    <xf numFmtId="0" fontId="5" fillId="2" borderId="19" xfId="0" applyFont="1" applyFill="1" applyBorder="1" applyAlignment="1">
      <alignment horizontal="center" vertical="center" wrapText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4" formatCode="0.00%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lef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general" vertical="center" textRotation="0" wrapText="1" indent="0" justifyLastLine="0" shrinkToFit="0" readingOrder="1"/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0" formatCode="@"/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583276-9559-43D2-8A12-EF2CA58020F6}" name="Tabla1" displayName="Tabla1" ref="A5:R18" totalsRowShown="0" headerRowDxfId="19" tableBorderDxfId="18">
  <autoFilter ref="A5:R18" xr:uid="{B6583276-9559-43D2-8A12-EF2CA58020F6}"/>
  <tableColumns count="18">
    <tableColumn id="1" xr3:uid="{6E3997DA-E7D7-4420-950D-FA1A9A940BC5}" name="RUBRO" dataDxfId="17"/>
    <tableColumn id="2" xr3:uid="{9053417C-6E2A-4A33-9F6F-8F735D0F9C9A}" name="FUENTE" dataDxfId="16"/>
    <tableColumn id="3" xr3:uid="{68DA0A43-C10F-4E0C-95B0-9FC576435398}" name="RECURSO" dataDxfId="15"/>
    <tableColumn id="4" xr3:uid="{2703726D-1877-470F-8BA4-1ED070607913}" name="SITUACIÓN" dataDxfId="14"/>
    <tableColumn id="5" xr3:uid="{30EAD3E2-FAF7-422E-915B-BC2A7DC02D6A}" name="NOMBRE" dataDxfId="13"/>
    <tableColumn id="6" xr3:uid="{FC5B5E0D-EE13-4C83-A133-6B9DF877F714}" name="APROPIACIÓN INICIAL_x000a_(1)" dataDxfId="12"/>
    <tableColumn id="7" xr3:uid="{B27694BA-22CB-488F-BF2B-3C2EE4EA0191}" name="MODIFICACIONES POSITIVAS_x000a_(2)" dataDxfId="11"/>
    <tableColumn id="8" xr3:uid="{12874DC9-1DF0-4904-BC6C-B3266BD8577D}" name="MODIFICACIONES NEGATIVAS_x000a_(3)" dataDxfId="10"/>
    <tableColumn id="9" xr3:uid="{AFA92B3D-2FE9-43D9-BB35-70B9AEE90351}" name="APLAZAMIENTOS Y/O BLOQUEOS_x000a_(4)" dataDxfId="9"/>
    <tableColumn id="10" xr3:uid="{8F25DFBE-6A47-4F2D-8E9E-F9327F486077}" name="APROPIACIÓN  VIGENTE_x000a_(5) = (1)+(2)-(3)-(4)" dataDxfId="8">
      <calculatedColumnFormula>+F6+G6-H6-I6</calculatedColumnFormula>
    </tableColumn>
    <tableColumn id="11" xr3:uid="{859E8443-A9D1-4516-8F6E-D2F3BEA833FF}" name="APROPIACIÓN  SIN COMPROMETER_x000a_(6)=(5)-(7)" dataDxfId="7">
      <calculatedColumnFormula>+J6-L6</calculatedColumnFormula>
    </tableColumn>
    <tableColumn id="12" xr3:uid="{D76DE101-AD53-4871-A877-D8E15500B3F9}" name="COMPROMISOS_x000a_(7)" dataDxfId="6"/>
    <tableColumn id="13" xr3:uid="{D779F9A7-7346-4DCE-AE6B-D8E9C5BAA989}" name="OBLIGACION_x000a_(8)" dataDxfId="5"/>
    <tableColumn id="14" xr3:uid="{5B32BE8C-04D1-46F0-90D8-3D4D377297D7}" name="PAGOS_x000a_(9)" dataDxfId="4"/>
    <tableColumn id="15" xr3:uid="{32E3E237-6ADF-42EE-BED1-7933BE1E21D8}" name="REINTEGROS_x000a_(10)" dataDxfId="3" dataCellStyle="Moneda"/>
    <tableColumn id="16" xr3:uid="{A9B49772-5436-4C27-A03F-0890ACE01651}" name="RESERVAS PRESUPUESTALES _x000a_(11) = (7)-(8)" dataDxfId="2" dataCellStyle="Moneda">
      <calculatedColumnFormula>+L6-M6</calculatedColumnFormula>
    </tableColumn>
    <tableColumn id="17" xr3:uid="{E5999548-2DFA-4C3A-A50E-A1986350CB68}" name="CUENTAS POR PAGAR_x000a_(12) = (8)-(9)" dataDxfId="1" dataCellStyle="Moneda">
      <calculatedColumnFormula>+M6-N6</calculatedColumnFormula>
    </tableColumn>
    <tableColumn id="18" xr3:uid="{E7F839C7-6150-43C2-8DA7-C9A091C6A56F}" name="EJECUCIÓN PRESUPUESTAL_x000a_(13)=(7)/(5) * 100" dataDxfId="0" dataCellStyle="Porcentaje">
      <calculatedColumnFormula>+L6/J6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K13" zoomScaleNormal="100" workbookViewId="0">
      <selection activeCell="N21" sqref="N21"/>
    </sheetView>
  </sheetViews>
  <sheetFormatPr baseColWidth="10" defaultColWidth="11.42578125" defaultRowHeight="15" x14ac:dyDescent="0.2"/>
  <cols>
    <col min="1" max="1" width="16.42578125" style="1" bestFit="1" customWidth="1"/>
    <col min="2" max="2" width="12.7109375" style="1" customWidth="1"/>
    <col min="3" max="3" width="14.7109375" style="1" customWidth="1"/>
    <col min="4" max="4" width="17.28515625" style="1" customWidth="1"/>
    <col min="5" max="5" width="40.42578125" style="1" bestFit="1" customWidth="1"/>
    <col min="6" max="6" width="36.7109375" style="1" customWidth="1"/>
    <col min="7" max="7" width="29.7109375" style="1" customWidth="1"/>
    <col min="8" max="8" width="30.85546875" style="1" customWidth="1"/>
    <col min="9" max="9" width="21.7109375" style="1" bestFit="1" customWidth="1"/>
    <col min="10" max="10" width="33.140625" style="1" customWidth="1"/>
    <col min="11" max="11" width="33.85546875" style="1" customWidth="1"/>
    <col min="12" max="12" width="35.140625" style="1" customWidth="1"/>
    <col min="13" max="13" width="35.7109375" style="1" customWidth="1"/>
    <col min="14" max="14" width="32.5703125" style="1" bestFit="1" customWidth="1"/>
    <col min="15" max="15" width="13.7109375" style="1" customWidth="1"/>
    <col min="16" max="16" width="30.85546875" style="1" bestFit="1" customWidth="1"/>
    <col min="17" max="17" width="25.85546875" style="1" customWidth="1"/>
    <col min="18" max="18" width="57.140625" style="1" customWidth="1"/>
    <col min="19" max="16384" width="11.42578125" style="1"/>
  </cols>
  <sheetData>
    <row r="1" spans="1:18" x14ac:dyDescent="0.2">
      <c r="A1" s="27" t="s">
        <v>10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 x14ac:dyDescent="0.2">
      <c r="A2" s="29" t="s">
        <v>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8" x14ac:dyDescent="0.2">
      <c r="A3" s="29" t="s">
        <v>8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 spans="1:18" x14ac:dyDescent="0.2">
      <c r="A4" s="25" t="s">
        <v>48</v>
      </c>
      <c r="B4" s="26"/>
      <c r="C4" s="26"/>
      <c r="D4" s="26"/>
      <c r="E4" s="26"/>
    </row>
    <row r="5" spans="1:18" s="31" customFormat="1" ht="60.75" thickBot="1" x14ac:dyDescent="0.25">
      <c r="A5" s="45" t="s">
        <v>7</v>
      </c>
      <c r="B5" s="46" t="s">
        <v>6</v>
      </c>
      <c r="C5" s="47" t="s">
        <v>5</v>
      </c>
      <c r="D5" s="46" t="s">
        <v>34</v>
      </c>
      <c r="E5" s="52" t="s">
        <v>4</v>
      </c>
      <c r="F5" s="48" t="s">
        <v>46</v>
      </c>
      <c r="G5" s="49" t="s">
        <v>45</v>
      </c>
      <c r="H5" s="48" t="s">
        <v>44</v>
      </c>
      <c r="I5" s="49" t="s">
        <v>43</v>
      </c>
      <c r="J5" s="48" t="s">
        <v>35</v>
      </c>
      <c r="K5" s="49" t="s">
        <v>36</v>
      </c>
      <c r="L5" s="48" t="s">
        <v>37</v>
      </c>
      <c r="M5" s="49" t="s">
        <v>38</v>
      </c>
      <c r="N5" s="48" t="s">
        <v>39</v>
      </c>
      <c r="O5" s="49" t="s">
        <v>40</v>
      </c>
      <c r="P5" s="48" t="s">
        <v>41</v>
      </c>
      <c r="Q5" s="49" t="s">
        <v>42</v>
      </c>
      <c r="R5" s="48" t="s">
        <v>47</v>
      </c>
    </row>
    <row r="6" spans="1:18" ht="15.75" thickBot="1" x14ac:dyDescent="0.25">
      <c r="A6" s="32" t="s">
        <v>11</v>
      </c>
      <c r="B6" s="50" t="s">
        <v>2</v>
      </c>
      <c r="C6" s="2" t="s">
        <v>3</v>
      </c>
      <c r="D6" s="50" t="s">
        <v>1</v>
      </c>
      <c r="E6" s="3" t="s">
        <v>19</v>
      </c>
      <c r="F6" s="51">
        <v>100657000000</v>
      </c>
      <c r="G6" s="4">
        <v>0</v>
      </c>
      <c r="H6" s="51">
        <v>10525810000</v>
      </c>
      <c r="I6" s="4"/>
      <c r="J6" s="51">
        <f>+F6+G6-H6-I6</f>
        <v>90131190000</v>
      </c>
      <c r="K6" s="4">
        <f>+J6-L6</f>
        <v>54215890392</v>
      </c>
      <c r="L6" s="51">
        <v>35915299608</v>
      </c>
      <c r="M6" s="4">
        <v>35904089779</v>
      </c>
      <c r="N6" s="51">
        <v>35904089779</v>
      </c>
      <c r="O6" s="5">
        <v>0</v>
      </c>
      <c r="P6" s="6">
        <f>+L6-M6</f>
        <v>11209829</v>
      </c>
      <c r="Q6" s="5">
        <f t="shared" ref="Q6:Q18" si="0">+M6-N6</f>
        <v>0</v>
      </c>
      <c r="R6" s="34">
        <f t="shared" ref="R6:R18" si="1">+L6/J6</f>
        <v>0.39847803638230006</v>
      </c>
    </row>
    <row r="7" spans="1:18" ht="30.75" thickBot="1" x14ac:dyDescent="0.25">
      <c r="A7" s="33" t="s">
        <v>12</v>
      </c>
      <c r="B7" s="7" t="s">
        <v>2</v>
      </c>
      <c r="C7" s="8" t="s">
        <v>3</v>
      </c>
      <c r="D7" s="7" t="s">
        <v>1</v>
      </c>
      <c r="E7" s="9" t="s">
        <v>20</v>
      </c>
      <c r="F7" s="10">
        <v>36694000000</v>
      </c>
      <c r="G7" s="11">
        <v>0</v>
      </c>
      <c r="H7" s="10">
        <v>2640520000</v>
      </c>
      <c r="I7" s="11"/>
      <c r="J7" s="10">
        <f t="shared" ref="J7:J18" si="2">+F7+G7-H7-I7</f>
        <v>34053480000</v>
      </c>
      <c r="K7" s="11">
        <f t="shared" ref="K7:K18" si="3">+J7-L7</f>
        <v>19934765015</v>
      </c>
      <c r="L7" s="10">
        <v>14118714985</v>
      </c>
      <c r="M7" s="11">
        <v>14118714985</v>
      </c>
      <c r="N7" s="10">
        <v>14118714985</v>
      </c>
      <c r="O7" s="12">
        <v>0</v>
      </c>
      <c r="P7" s="13">
        <f>+L7-M7</f>
        <v>0</v>
      </c>
      <c r="Q7" s="12">
        <f t="shared" si="0"/>
        <v>0</v>
      </c>
      <c r="R7" s="35">
        <f t="shared" si="1"/>
        <v>0.41460417510926928</v>
      </c>
    </row>
    <row r="8" spans="1:18" ht="45.75" thickBot="1" x14ac:dyDescent="0.25">
      <c r="A8" s="32" t="s">
        <v>13</v>
      </c>
      <c r="B8" s="50" t="s">
        <v>2</v>
      </c>
      <c r="C8" s="2" t="s">
        <v>3</v>
      </c>
      <c r="D8" s="50" t="s">
        <v>1</v>
      </c>
      <c r="E8" s="3" t="s">
        <v>21</v>
      </c>
      <c r="F8" s="51">
        <v>7422000000</v>
      </c>
      <c r="G8" s="4">
        <v>2430000000</v>
      </c>
      <c r="H8" s="51">
        <v>0</v>
      </c>
      <c r="I8" s="4"/>
      <c r="J8" s="51">
        <f t="shared" si="2"/>
        <v>9852000000</v>
      </c>
      <c r="K8" s="4">
        <f t="shared" si="3"/>
        <v>6127046314</v>
      </c>
      <c r="L8" s="51">
        <v>3724953686</v>
      </c>
      <c r="M8" s="4">
        <v>3713591613</v>
      </c>
      <c r="N8" s="51">
        <v>3713591613</v>
      </c>
      <c r="O8" s="5">
        <v>0</v>
      </c>
      <c r="P8" s="6">
        <f t="shared" ref="P8:P18" si="4">+L8-M8</f>
        <v>11362073</v>
      </c>
      <c r="Q8" s="5">
        <f t="shared" si="0"/>
        <v>0</v>
      </c>
      <c r="R8" s="34">
        <f t="shared" si="1"/>
        <v>0.37809111713357696</v>
      </c>
    </row>
    <row r="9" spans="1:18" ht="15.75" thickBot="1" x14ac:dyDescent="0.25">
      <c r="A9" s="33" t="s">
        <v>14</v>
      </c>
      <c r="B9" s="7" t="s">
        <v>2</v>
      </c>
      <c r="C9" s="8" t="s">
        <v>3</v>
      </c>
      <c r="D9" s="7" t="s">
        <v>1</v>
      </c>
      <c r="E9" s="9" t="s">
        <v>19</v>
      </c>
      <c r="F9" s="10">
        <v>7586000000</v>
      </c>
      <c r="G9" s="11">
        <v>0</v>
      </c>
      <c r="H9" s="10">
        <v>1481270000</v>
      </c>
      <c r="I9" s="11"/>
      <c r="J9" s="10">
        <f t="shared" si="2"/>
        <v>6104730000</v>
      </c>
      <c r="K9" s="11">
        <f t="shared" si="3"/>
        <v>3973683437</v>
      </c>
      <c r="L9" s="10">
        <v>2131046563</v>
      </c>
      <c r="M9" s="11">
        <v>2131046563</v>
      </c>
      <c r="N9" s="10">
        <v>2131046563</v>
      </c>
      <c r="O9" s="12">
        <v>0</v>
      </c>
      <c r="P9" s="13">
        <f t="shared" si="4"/>
        <v>0</v>
      </c>
      <c r="Q9" s="12">
        <f t="shared" si="0"/>
        <v>0</v>
      </c>
      <c r="R9" s="35">
        <f t="shared" si="1"/>
        <v>0.34908121456641</v>
      </c>
    </row>
    <row r="10" spans="1:18" ht="30.75" thickBot="1" x14ac:dyDescent="0.25">
      <c r="A10" s="32" t="s">
        <v>15</v>
      </c>
      <c r="B10" s="50" t="s">
        <v>2</v>
      </c>
      <c r="C10" s="2" t="s">
        <v>3</v>
      </c>
      <c r="D10" s="50" t="s">
        <v>1</v>
      </c>
      <c r="E10" s="3" t="s">
        <v>20</v>
      </c>
      <c r="F10" s="51">
        <v>2758000000</v>
      </c>
      <c r="G10" s="4">
        <v>0</v>
      </c>
      <c r="H10" s="51">
        <v>582400000</v>
      </c>
      <c r="I10" s="4"/>
      <c r="J10" s="51">
        <f t="shared" si="2"/>
        <v>2175600000</v>
      </c>
      <c r="K10" s="4">
        <f t="shared" si="3"/>
        <v>1447895363</v>
      </c>
      <c r="L10" s="51">
        <v>727704637</v>
      </c>
      <c r="M10" s="4">
        <v>727704637</v>
      </c>
      <c r="N10" s="51">
        <v>727704637</v>
      </c>
      <c r="O10" s="5">
        <v>0</v>
      </c>
      <c r="P10" s="6">
        <f t="shared" si="4"/>
        <v>0</v>
      </c>
      <c r="Q10" s="5">
        <f t="shared" si="0"/>
        <v>0</v>
      </c>
      <c r="R10" s="34">
        <f t="shared" si="1"/>
        <v>0.3344845729913587</v>
      </c>
    </row>
    <row r="11" spans="1:18" ht="45.75" thickBot="1" x14ac:dyDescent="0.25">
      <c r="A11" s="33" t="s">
        <v>16</v>
      </c>
      <c r="B11" s="7" t="s">
        <v>2</v>
      </c>
      <c r="C11" s="8" t="s">
        <v>3</v>
      </c>
      <c r="D11" s="7" t="s">
        <v>1</v>
      </c>
      <c r="E11" s="9" t="s">
        <v>21</v>
      </c>
      <c r="F11" s="10">
        <v>591000000</v>
      </c>
      <c r="G11" s="11">
        <v>0</v>
      </c>
      <c r="H11" s="10">
        <v>0</v>
      </c>
      <c r="I11" s="11"/>
      <c r="J11" s="10">
        <f t="shared" si="2"/>
        <v>591000000</v>
      </c>
      <c r="K11" s="11">
        <f t="shared" si="3"/>
        <v>430510582</v>
      </c>
      <c r="L11" s="10">
        <v>160489418</v>
      </c>
      <c r="M11" s="11">
        <v>160489418</v>
      </c>
      <c r="N11" s="10">
        <v>160489418</v>
      </c>
      <c r="O11" s="12">
        <v>0</v>
      </c>
      <c r="P11" s="13">
        <f t="shared" si="4"/>
        <v>0</v>
      </c>
      <c r="Q11" s="12">
        <f t="shared" si="0"/>
        <v>0</v>
      </c>
      <c r="R11" s="35">
        <f t="shared" si="1"/>
        <v>0.27155569881556685</v>
      </c>
    </row>
    <row r="12" spans="1:18" ht="30.75" thickBot="1" x14ac:dyDescent="0.25">
      <c r="A12" s="32" t="s">
        <v>24</v>
      </c>
      <c r="B12" s="50" t="s">
        <v>2</v>
      </c>
      <c r="C12" s="2" t="s">
        <v>3</v>
      </c>
      <c r="D12" s="50" t="s">
        <v>1</v>
      </c>
      <c r="E12" s="3" t="s">
        <v>27</v>
      </c>
      <c r="F12" s="51">
        <v>82174000000</v>
      </c>
      <c r="G12" s="4">
        <v>10000000000</v>
      </c>
      <c r="H12" s="51">
        <v>0</v>
      </c>
      <c r="I12" s="4"/>
      <c r="J12" s="51">
        <f t="shared" si="2"/>
        <v>92174000000</v>
      </c>
      <c r="K12" s="4">
        <f t="shared" si="3"/>
        <v>22138575253.440002</v>
      </c>
      <c r="L12" s="51">
        <v>70035424746.559998</v>
      </c>
      <c r="M12" s="4">
        <v>37777386392.379997</v>
      </c>
      <c r="N12" s="51">
        <v>37768672411.43</v>
      </c>
      <c r="O12" s="5">
        <v>0</v>
      </c>
      <c r="P12" s="6">
        <f>+L12-M12</f>
        <v>32258038354.18</v>
      </c>
      <c r="Q12" s="5">
        <f t="shared" si="0"/>
        <v>8713980.9499969482</v>
      </c>
      <c r="R12" s="34">
        <f t="shared" si="1"/>
        <v>0.75981757053572585</v>
      </c>
    </row>
    <row r="13" spans="1:18" ht="30.75" thickBot="1" x14ac:dyDescent="0.25">
      <c r="A13" s="33" t="s">
        <v>25</v>
      </c>
      <c r="B13" s="7" t="s">
        <v>2</v>
      </c>
      <c r="C13" s="8" t="s">
        <v>3</v>
      </c>
      <c r="D13" s="7" t="s">
        <v>1</v>
      </c>
      <c r="E13" s="9" t="s">
        <v>28</v>
      </c>
      <c r="F13" s="10">
        <v>27000000</v>
      </c>
      <c r="G13" s="11">
        <v>0</v>
      </c>
      <c r="H13" s="10">
        <v>0</v>
      </c>
      <c r="I13" s="11"/>
      <c r="J13" s="10">
        <f t="shared" si="2"/>
        <v>27000000</v>
      </c>
      <c r="K13" s="11">
        <f t="shared" si="3"/>
        <v>8000000</v>
      </c>
      <c r="L13" s="10">
        <v>19000000</v>
      </c>
      <c r="M13" s="11">
        <v>18503350</v>
      </c>
      <c r="N13" s="10">
        <v>18503350</v>
      </c>
      <c r="O13" s="12">
        <v>0</v>
      </c>
      <c r="P13" s="13">
        <f t="shared" ref="P13:P14" si="5">+L13-M13</f>
        <v>496650</v>
      </c>
      <c r="Q13" s="12">
        <f t="shared" si="0"/>
        <v>0</v>
      </c>
      <c r="R13" s="35">
        <f t="shared" si="1"/>
        <v>0.70370370370370372</v>
      </c>
    </row>
    <row r="14" spans="1:18" ht="45.75" thickBot="1" x14ac:dyDescent="0.25">
      <c r="A14" s="32" t="s">
        <v>32</v>
      </c>
      <c r="B14" s="50" t="s">
        <v>2</v>
      </c>
      <c r="C14" s="2" t="s">
        <v>3</v>
      </c>
      <c r="D14" s="50" t="s">
        <v>1</v>
      </c>
      <c r="E14" s="3" t="s">
        <v>33</v>
      </c>
      <c r="F14" s="51">
        <v>0</v>
      </c>
      <c r="G14" s="4">
        <v>1300000000</v>
      </c>
      <c r="H14" s="51">
        <v>0</v>
      </c>
      <c r="I14" s="4"/>
      <c r="J14" s="51">
        <f t="shared" si="2"/>
        <v>1300000000</v>
      </c>
      <c r="K14" s="4">
        <f t="shared" si="3"/>
        <v>756824708</v>
      </c>
      <c r="L14" s="51">
        <v>543175292</v>
      </c>
      <c r="M14" s="4">
        <v>543175292</v>
      </c>
      <c r="N14" s="51">
        <v>535321035</v>
      </c>
      <c r="O14" s="5">
        <v>0</v>
      </c>
      <c r="P14" s="6">
        <f t="shared" si="5"/>
        <v>0</v>
      </c>
      <c r="Q14" s="5">
        <f t="shared" si="0"/>
        <v>7854257</v>
      </c>
      <c r="R14" s="34">
        <f t="shared" si="1"/>
        <v>0.41782714769230767</v>
      </c>
    </row>
    <row r="15" spans="1:18" ht="45.75" thickBot="1" x14ac:dyDescent="0.25">
      <c r="A15" s="33" t="s">
        <v>17</v>
      </c>
      <c r="B15" s="7" t="s">
        <v>2</v>
      </c>
      <c r="C15" s="8" t="s">
        <v>3</v>
      </c>
      <c r="D15" s="7" t="s">
        <v>1</v>
      </c>
      <c r="E15" s="9" t="s">
        <v>22</v>
      </c>
      <c r="F15" s="10">
        <v>509000000</v>
      </c>
      <c r="G15" s="11">
        <v>0</v>
      </c>
      <c r="H15" s="10">
        <v>0</v>
      </c>
      <c r="I15" s="11"/>
      <c r="J15" s="10">
        <f t="shared" si="2"/>
        <v>509000000</v>
      </c>
      <c r="K15" s="11">
        <f t="shared" si="3"/>
        <v>83249929</v>
      </c>
      <c r="L15" s="10">
        <v>425750071</v>
      </c>
      <c r="M15" s="11">
        <v>425750071</v>
      </c>
      <c r="N15" s="10">
        <v>425750071</v>
      </c>
      <c r="O15" s="12">
        <v>0</v>
      </c>
      <c r="P15" s="13">
        <f t="shared" si="4"/>
        <v>0</v>
      </c>
      <c r="Q15" s="12">
        <f>+M15-N15</f>
        <v>0</v>
      </c>
      <c r="R15" s="35">
        <f t="shared" si="1"/>
        <v>0.83644414734774064</v>
      </c>
    </row>
    <row r="16" spans="1:18" ht="15.75" thickBot="1" x14ac:dyDescent="0.25">
      <c r="A16" s="32" t="s">
        <v>26</v>
      </c>
      <c r="B16" s="50" t="s">
        <v>2</v>
      </c>
      <c r="C16" s="2" t="s">
        <v>3</v>
      </c>
      <c r="D16" s="50" t="s">
        <v>1</v>
      </c>
      <c r="E16" s="3" t="s">
        <v>29</v>
      </c>
      <c r="F16" s="51">
        <v>6000000000</v>
      </c>
      <c r="G16" s="4">
        <v>1500000000</v>
      </c>
      <c r="H16" s="51">
        <v>0</v>
      </c>
      <c r="I16" s="4"/>
      <c r="J16" s="51">
        <f t="shared" si="2"/>
        <v>7500000000</v>
      </c>
      <c r="K16" s="4">
        <f t="shared" si="3"/>
        <v>2776933767.4899998</v>
      </c>
      <c r="L16" s="51">
        <v>4723066232.5100002</v>
      </c>
      <c r="M16" s="4">
        <v>4240813757.1399999</v>
      </c>
      <c r="N16" s="51">
        <v>4193202367.8899999</v>
      </c>
      <c r="O16" s="5">
        <v>0</v>
      </c>
      <c r="P16" s="6">
        <f t="shared" si="4"/>
        <v>482252475.37000036</v>
      </c>
      <c r="Q16" s="5">
        <f t="shared" si="0"/>
        <v>47611389.25</v>
      </c>
      <c r="R16" s="34">
        <f t="shared" si="1"/>
        <v>0.62974216433466668</v>
      </c>
    </row>
    <row r="17" spans="1:18" ht="15.75" thickBot="1" x14ac:dyDescent="0.25">
      <c r="A17" s="33" t="s">
        <v>18</v>
      </c>
      <c r="B17" s="7"/>
      <c r="C17" s="8"/>
      <c r="D17" s="7"/>
      <c r="E17" s="9" t="s">
        <v>23</v>
      </c>
      <c r="F17" s="10">
        <v>21000000</v>
      </c>
      <c r="G17" s="11">
        <v>0</v>
      </c>
      <c r="H17" s="10">
        <v>0</v>
      </c>
      <c r="I17" s="11"/>
      <c r="J17" s="10">
        <f t="shared" ref="J17" si="6">+F17+G17-H17-I17</f>
        <v>21000000</v>
      </c>
      <c r="K17" s="11">
        <f t="shared" ref="K17" si="7">+J17-L17</f>
        <v>4485158</v>
      </c>
      <c r="L17" s="10">
        <v>16514842</v>
      </c>
      <c r="M17" s="11">
        <v>16514842</v>
      </c>
      <c r="N17" s="10">
        <v>16514842</v>
      </c>
      <c r="O17" s="12">
        <v>0</v>
      </c>
      <c r="P17" s="13">
        <f t="shared" ref="P17" si="8">+L17-M17</f>
        <v>0</v>
      </c>
      <c r="Q17" s="12">
        <f t="shared" ref="Q17" si="9">+M17-N17</f>
        <v>0</v>
      </c>
      <c r="R17" s="35">
        <f t="shared" ref="R17" si="10">+L17/J17</f>
        <v>0.78642104761904763</v>
      </c>
    </row>
    <row r="18" spans="1:18" ht="60" x14ac:dyDescent="0.2">
      <c r="A18" s="32" t="s">
        <v>30</v>
      </c>
      <c r="B18" s="50" t="s">
        <v>2</v>
      </c>
      <c r="C18" s="2">
        <v>10</v>
      </c>
      <c r="D18" s="50" t="s">
        <v>1</v>
      </c>
      <c r="E18" s="3" t="s">
        <v>31</v>
      </c>
      <c r="F18" s="51">
        <v>4784056802</v>
      </c>
      <c r="G18" s="4">
        <v>0</v>
      </c>
      <c r="H18" s="51">
        <v>0</v>
      </c>
      <c r="I18" s="4"/>
      <c r="J18" s="51">
        <f t="shared" si="2"/>
        <v>4784056802</v>
      </c>
      <c r="K18" s="4">
        <f t="shared" si="3"/>
        <v>2928934865.2200003</v>
      </c>
      <c r="L18" s="51">
        <v>1855121936.78</v>
      </c>
      <c r="M18" s="4">
        <v>766691307.5</v>
      </c>
      <c r="N18" s="51">
        <v>766691307.5</v>
      </c>
      <c r="O18" s="5">
        <v>0</v>
      </c>
      <c r="P18" s="6">
        <f t="shared" si="4"/>
        <v>1088430629.28</v>
      </c>
      <c r="Q18" s="5">
        <f t="shared" si="0"/>
        <v>0</v>
      </c>
      <c r="R18" s="34">
        <f t="shared" si="1"/>
        <v>0.38777172043702668</v>
      </c>
    </row>
    <row r="19" spans="1:18" ht="27.75" customHeight="1" thickBot="1" x14ac:dyDescent="0.25">
      <c r="A19" s="36"/>
      <c r="B19" s="37"/>
      <c r="C19" s="37"/>
      <c r="D19" s="37"/>
      <c r="E19" s="38" t="s">
        <v>0</v>
      </c>
      <c r="F19" s="39">
        <f t="shared" ref="F19:Q19" si="11">SUM(F6:F18)</f>
        <v>249223056802</v>
      </c>
      <c r="G19" s="40">
        <f t="shared" si="11"/>
        <v>15230000000</v>
      </c>
      <c r="H19" s="41">
        <f t="shared" si="11"/>
        <v>15230000000</v>
      </c>
      <c r="I19" s="42">
        <f t="shared" si="11"/>
        <v>0</v>
      </c>
      <c r="J19" s="43">
        <f t="shared" si="11"/>
        <v>249223056802</v>
      </c>
      <c r="K19" s="42">
        <f t="shared" si="11"/>
        <v>114826794784.15001</v>
      </c>
      <c r="L19" s="43">
        <f t="shared" si="11"/>
        <v>134396262017.84999</v>
      </c>
      <c r="M19" s="42">
        <f t="shared" si="11"/>
        <v>100544472007.02</v>
      </c>
      <c r="N19" s="43">
        <f t="shared" si="11"/>
        <v>100480292379.81999</v>
      </c>
      <c r="O19" s="42">
        <f t="shared" si="11"/>
        <v>0</v>
      </c>
      <c r="P19" s="43">
        <f t="shared" si="11"/>
        <v>33851790010.829998</v>
      </c>
      <c r="Q19" s="42">
        <f t="shared" si="11"/>
        <v>64179627.199996948</v>
      </c>
      <c r="R19" s="44">
        <f>+L19/J19</f>
        <v>0.53926094857517004</v>
      </c>
    </row>
    <row r="20" spans="1:18" x14ac:dyDescent="0.2">
      <c r="L20" s="14"/>
      <c r="N20" s="14"/>
    </row>
    <row r="21" spans="1:18" x14ac:dyDescent="0.2">
      <c r="J21" s="15"/>
      <c r="K21" s="15"/>
      <c r="L21" s="16"/>
      <c r="M21" s="16"/>
      <c r="P21" s="15"/>
    </row>
    <row r="22" spans="1:18" x14ac:dyDescent="0.2">
      <c r="D22" s="17"/>
      <c r="E22" s="18"/>
      <c r="F22" s="19"/>
      <c r="G22" s="19"/>
      <c r="H22" s="19"/>
      <c r="I22" s="19"/>
      <c r="J22" s="20"/>
      <c r="K22" s="20"/>
      <c r="L22" s="21"/>
      <c r="M22" s="21"/>
      <c r="N22" s="21"/>
      <c r="O22" s="22"/>
      <c r="P22" s="23"/>
    </row>
    <row r="23" spans="1:18" x14ac:dyDescent="0.2">
      <c r="H23" s="19"/>
      <c r="I23" s="19"/>
      <c r="J23" s="19"/>
      <c r="K23" s="20"/>
      <c r="L23" s="20"/>
      <c r="M23" s="20"/>
      <c r="N23" s="20"/>
      <c r="O23" s="19"/>
      <c r="P23" s="20"/>
    </row>
    <row r="24" spans="1:18" x14ac:dyDescent="0.2">
      <c r="H24" s="19"/>
      <c r="I24" s="19"/>
      <c r="J24" s="19"/>
      <c r="K24" s="19"/>
      <c r="L24" s="19"/>
      <c r="M24" s="20"/>
      <c r="N24" s="19"/>
      <c r="O24" s="19"/>
      <c r="P24" s="19"/>
    </row>
    <row r="25" spans="1:18" x14ac:dyDescent="0.2">
      <c r="H25" s="19"/>
      <c r="I25" s="19"/>
      <c r="J25" s="19"/>
      <c r="K25" s="20"/>
      <c r="L25" s="19"/>
      <c r="M25" s="19"/>
      <c r="N25" s="19"/>
      <c r="O25" s="19"/>
      <c r="P25" s="24"/>
    </row>
    <row r="26" spans="1:18" x14ac:dyDescent="0.2">
      <c r="H26" s="19"/>
      <c r="I26" s="19"/>
      <c r="J26" s="19"/>
      <c r="K26" s="19"/>
      <c r="L26" s="19"/>
      <c r="M26" s="19"/>
      <c r="N26" s="19"/>
      <c r="O26" s="19"/>
      <c r="P26" s="19"/>
    </row>
    <row r="27" spans="1:18" x14ac:dyDescent="0.2">
      <c r="H27" s="19"/>
      <c r="I27" s="19"/>
      <c r="J27" s="19"/>
      <c r="K27" s="19"/>
      <c r="L27" s="19"/>
      <c r="M27" s="19"/>
      <c r="N27" s="19"/>
      <c r="O27" s="19"/>
      <c r="P27" s="19"/>
    </row>
    <row r="28" spans="1:18" x14ac:dyDescent="0.2">
      <c r="H28" s="19"/>
      <c r="I28" s="19"/>
      <c r="J28" s="19"/>
      <c r="K28" s="19"/>
      <c r="L28" s="19"/>
      <c r="M28" s="19"/>
      <c r="N28" s="19"/>
      <c r="O28" s="19"/>
      <c r="P28" s="19"/>
    </row>
    <row r="29" spans="1:18" x14ac:dyDescent="0.2">
      <c r="H29" s="19"/>
      <c r="I29" s="19"/>
      <c r="J29" s="19"/>
      <c r="K29" s="19"/>
      <c r="L29" s="19"/>
      <c r="M29" s="19"/>
      <c r="N29" s="19"/>
      <c r="O29" s="19"/>
      <c r="P29" s="19"/>
    </row>
    <row r="30" spans="1:18" x14ac:dyDescent="0.2">
      <c r="H30" s="19"/>
      <c r="I30" s="19"/>
      <c r="J30" s="19"/>
      <c r="K30" s="19"/>
      <c r="L30" s="19"/>
      <c r="M30" s="19"/>
      <c r="N30" s="19"/>
      <c r="O30" s="19"/>
      <c r="P30" s="19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2026-07-06T20:13:51Z</dcterms:modified>
</cp:coreProperties>
</file>