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ÁREA PRESUPUESTO\01. GESTION GASTOS\PRESUPUESTO 2026\INFORMES\Ejecución WEB\"/>
    </mc:Choice>
  </mc:AlternateContent>
  <xr:revisionPtr revIDLastSave="0" documentId="13_ncr:1_{ADEADDA4-C302-4ED4-917F-4827BB9788E7}" xr6:coauthVersionLast="47" xr6:coauthVersionMax="47" xr10:uidLastSave="{00000000-0000-0000-0000-000000000000}"/>
  <bookViews>
    <workbookView xWindow="13550" yWindow="-110" windowWidth="19420" windowHeight="10420" xr2:uid="{00000000-000D-0000-FFFF-FFFF00000000}"/>
  </bookViews>
  <sheets>
    <sheet name="JULIO" sheetId="1" r:id="rId1"/>
  </sheets>
  <definedNames>
    <definedName name="_xlnm._FilterDatabase" localSheetId="0" hidden="1">JULIO!$A$5:$R$5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1" l="1"/>
  <c r="P17" i="1"/>
  <c r="Q17" i="1"/>
  <c r="P7" i="1"/>
  <c r="Q14" i="1"/>
  <c r="Q13" i="1"/>
  <c r="P14" i="1"/>
  <c r="P13" i="1"/>
  <c r="Q15" i="1"/>
  <c r="J6" i="1"/>
  <c r="K17" i="1" l="1"/>
  <c r="R17" i="1"/>
  <c r="P12" i="1"/>
  <c r="P6" i="1" l="1"/>
  <c r="Q6" i="1"/>
  <c r="I19" i="1" l="1"/>
  <c r="H19" i="1"/>
  <c r="G19" i="1"/>
  <c r="F19" i="1"/>
  <c r="R6" i="1" l="1"/>
  <c r="J7" i="1"/>
  <c r="K7" i="1" s="1"/>
  <c r="J8" i="1"/>
  <c r="K8" i="1" s="1"/>
  <c r="P8" i="1"/>
  <c r="J9" i="1"/>
  <c r="K9" i="1" s="1"/>
  <c r="P9" i="1"/>
  <c r="J10" i="1"/>
  <c r="K10" i="1" s="1"/>
  <c r="P10" i="1"/>
  <c r="J11" i="1"/>
  <c r="K11" i="1" s="1"/>
  <c r="P11" i="1"/>
  <c r="J12" i="1"/>
  <c r="K12" i="1" s="1"/>
  <c r="J13" i="1"/>
  <c r="K13" i="1" s="1"/>
  <c r="J14" i="1"/>
  <c r="K14" i="1" s="1"/>
  <c r="J15" i="1"/>
  <c r="K15" i="1" s="1"/>
  <c r="P15" i="1"/>
  <c r="J16" i="1"/>
  <c r="K16" i="1" s="1"/>
  <c r="P16" i="1"/>
  <c r="J18" i="1"/>
  <c r="K18" i="1" s="1"/>
  <c r="P18" i="1"/>
  <c r="P19" i="1" l="1"/>
  <c r="K6" i="1"/>
  <c r="K19" i="1" s="1"/>
  <c r="J19" i="1"/>
  <c r="Q18" i="1"/>
  <c r="Q16" i="1"/>
  <c r="Q12" i="1"/>
  <c r="Q11" i="1"/>
  <c r="Q10" i="1"/>
  <c r="Q9" i="1"/>
  <c r="Q8" i="1"/>
  <c r="Q7" i="1"/>
  <c r="R18" i="1"/>
  <c r="R16" i="1"/>
  <c r="R15" i="1"/>
  <c r="R13" i="1"/>
  <c r="R12" i="1"/>
  <c r="R11" i="1"/>
  <c r="R9" i="1"/>
  <c r="R8" i="1"/>
  <c r="R7" i="1"/>
  <c r="R10" i="1" l="1"/>
  <c r="R14" i="1"/>
  <c r="M19" i="1" l="1"/>
  <c r="Q19" i="1" l="1"/>
  <c r="L19" i="1"/>
  <c r="R19" i="1" s="1"/>
  <c r="N19" i="1"/>
  <c r="O19" i="1"/>
</calcChain>
</file>

<file path=xl/sharedStrings.xml><?xml version="1.0" encoding="utf-8"?>
<sst xmlns="http://schemas.openxmlformats.org/spreadsheetml/2006/main" count="84" uniqueCount="49">
  <si>
    <t>TOTALES</t>
  </si>
  <si>
    <t>CSF</t>
  </si>
  <si>
    <t>Nación</t>
  </si>
  <si>
    <t>10</t>
  </si>
  <si>
    <t>NOMBRE</t>
  </si>
  <si>
    <t>RECURSO</t>
  </si>
  <si>
    <t>FUENTE</t>
  </si>
  <si>
    <t>RUBRO</t>
  </si>
  <si>
    <t>VIGENCIA ACTUAL</t>
  </si>
  <si>
    <t>INFORME ACUMULADO DE EJECUCIÓN DEL PRESUPUESTO</t>
  </si>
  <si>
    <t>131401 - UNIDAD ADMINISTRATIVA ESPECIAL DE GESTIÓN PENSIONAL Y CONTRIBUCIONES PARAFISCALES DE LA PROTECCIÓN SOCIAL</t>
  </si>
  <si>
    <t>A-01-01-01</t>
  </si>
  <si>
    <t>A-01-01-02</t>
  </si>
  <si>
    <t>A-01-01-03</t>
  </si>
  <si>
    <t>A-01-02-01</t>
  </si>
  <si>
    <t>A-01-02-02</t>
  </si>
  <si>
    <t>A-01-02-03</t>
  </si>
  <si>
    <t>A-03-04-02-012</t>
  </si>
  <si>
    <t>A-08-01</t>
  </si>
  <si>
    <t>SALARIO</t>
  </si>
  <si>
    <t>CONTRIBUCIONES INHERENTES A LA NÓMINA</t>
  </si>
  <si>
    <t>REMUNERACIONES NO CONSTITUTIVAS DE FACTOR SALARIAL</t>
  </si>
  <si>
    <t>INCAPACIDADES Y LICENCIAS DE MATERNIDAD Y PATERNIDAD (NO DE PENSIONES)</t>
  </si>
  <si>
    <t>IMPUESTOS</t>
  </si>
  <si>
    <t>A-02</t>
  </si>
  <si>
    <t>A-03-02-02</t>
  </si>
  <si>
    <t>A-03-10</t>
  </si>
  <si>
    <t>ADQUISICIÓN DE BIENES  Y SERVICIOS</t>
  </si>
  <si>
    <t>A ORGANIZACIONES INTERNACIONALES</t>
  </si>
  <si>
    <t>SENTENCIAS Y CONCILIACIONES</t>
  </si>
  <si>
    <t>C-1399-1000-3-803001</t>
  </si>
  <si>
    <t>8. ESTABILIDAD MACROECONÓMICA / 1. ADMINISTRACIÓN EFICIENTE DE LOS RECURSOS PÚBLICOS</t>
  </si>
  <si>
    <t>A-03-04-02-010</t>
  </si>
  <si>
    <t>APORTES PREVISIÓN PENSIONES VEJEZ JUBILADOS (DE PENSIONES)</t>
  </si>
  <si>
    <t>SITUACIÓN</t>
  </si>
  <si>
    <t>PERÍODO: JULIO DE 2026</t>
  </si>
  <si>
    <t>APROPIACIÓN INICIAL
(1)</t>
  </si>
  <si>
    <t>MODIFICACIONES POSITIVAS
(2)</t>
  </si>
  <si>
    <t>MODIFICACIONES NEGATIVAS
(3)</t>
  </si>
  <si>
    <t>APLAZAMIENTOS Y/O BLOQUEOS
(4)</t>
  </si>
  <si>
    <t>APROPIACIÓN  VIGENTE
(5) = (1)+(2)-(3)-(4)</t>
  </si>
  <si>
    <t>APROPIACIÓN  SIN COMPROMETER
(6)=(5)-(7)</t>
  </si>
  <si>
    <t>COMPROMISOS
(7)</t>
  </si>
  <si>
    <t>OBLIGACION
(8)</t>
  </si>
  <si>
    <t>PAGOS
(9)</t>
  </si>
  <si>
    <t>REINTEGROS
(10)</t>
  </si>
  <si>
    <t>RESERVAS PRESUPUESTALES 
(11) = (7)-(8)</t>
  </si>
  <si>
    <t>CUENTAS POR PAGAR
(12) = (8)-(9)</t>
  </si>
  <si>
    <t>EJECUCIÓN PRESUPUESTAL
(13)=(7)/(5)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</si>
</sst>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[$-1240A]&quot;$&quot;\ #,##0.00;\-&quot;$&quot;\ #,##0.0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</cellStyleXfs>
  <cellXfs count="55">
    <xf numFmtId="0" fontId="0" fillId="0" borderId="0" xfId="0"/>
    <xf numFmtId="0" fontId="2" fillId="0" borderId="0" xfId="0" applyFont="1"/>
    <xf numFmtId="10" fontId="2" fillId="0" borderId="0" xfId="2" applyNumberFormat="1" applyFont="1"/>
    <xf numFmtId="3" fontId="2" fillId="0" borderId="0" xfId="0" applyNumberFormat="1" applyFont="1"/>
    <xf numFmtId="0" fontId="5" fillId="0" borderId="4" xfId="0" applyFont="1" applyBorder="1" applyAlignment="1">
      <alignment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readingOrder="1"/>
    </xf>
    <xf numFmtId="44" fontId="5" fillId="0" borderId="4" xfId="0" applyNumberFormat="1" applyFont="1" applyBorder="1" applyAlignment="1">
      <alignment horizontal="center" vertical="center" wrapText="1" readingOrder="1"/>
    </xf>
    <xf numFmtId="44" fontId="2" fillId="0" borderId="0" xfId="0" applyNumberFormat="1" applyFont="1"/>
    <xf numFmtId="166" fontId="5" fillId="0" borderId="4" xfId="2" applyNumberFormat="1" applyFont="1" applyBorder="1" applyAlignment="1">
      <alignment horizontal="center" vertical="center" wrapText="1" readingOrder="1"/>
    </xf>
    <xf numFmtId="3" fontId="5" fillId="0" borderId="4" xfId="0" applyNumberFormat="1" applyFont="1" applyBorder="1" applyAlignment="1">
      <alignment horizontal="center" vertical="center" wrapText="1" readingOrder="1"/>
    </xf>
    <xf numFmtId="10" fontId="5" fillId="0" borderId="4" xfId="2" applyNumberFormat="1" applyFont="1" applyBorder="1" applyAlignment="1">
      <alignment horizontal="center" vertical="center" wrapText="1" readingOrder="1"/>
    </xf>
    <xf numFmtId="8" fontId="5" fillId="0" borderId="4" xfId="0" applyNumberFormat="1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6" fillId="2" borderId="1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 readingOrder="1"/>
    </xf>
    <xf numFmtId="165" fontId="8" fillId="0" borderId="0" xfId="0" applyNumberFormat="1" applyFont="1" applyAlignment="1">
      <alignment horizontal="right" vertical="center" wrapText="1" readingOrder="1"/>
    </xf>
    <xf numFmtId="165" fontId="8" fillId="0" borderId="14" xfId="0" applyNumberFormat="1" applyFont="1" applyBorder="1" applyAlignment="1">
      <alignment horizontal="right" vertical="center" wrapText="1" readingOrder="1"/>
    </xf>
    <xf numFmtId="3" fontId="7" fillId="0" borderId="14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10" fontId="7" fillId="0" borderId="11" xfId="2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 readingOrder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readingOrder="1"/>
    </xf>
    <xf numFmtId="165" fontId="8" fillId="0" borderId="10" xfId="0" applyNumberFormat="1" applyFont="1" applyBorder="1" applyAlignment="1">
      <alignment horizontal="right" vertical="center" wrapText="1" readingOrder="1"/>
    </xf>
    <xf numFmtId="165" fontId="8" fillId="0" borderId="5" xfId="0" applyNumberFormat="1" applyFont="1" applyBorder="1" applyAlignment="1">
      <alignment horizontal="right" vertical="center" wrapText="1" readingOrder="1"/>
    </xf>
    <xf numFmtId="3" fontId="7" fillId="0" borderId="5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10" fontId="7" fillId="0" borderId="12" xfId="2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 readingOrder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 readingOrder="1"/>
    </xf>
    <xf numFmtId="165" fontId="8" fillId="0" borderId="15" xfId="0" applyNumberFormat="1" applyFont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7" xfId="1" applyFont="1" applyBorder="1" applyAlignment="1">
      <alignment vertical="center"/>
    </xf>
    <xf numFmtId="164" fontId="6" fillId="0" borderId="8" xfId="1" applyFont="1" applyBorder="1" applyAlignment="1">
      <alignment vertical="center"/>
    </xf>
    <xf numFmtId="164" fontId="6" fillId="0" borderId="5" xfId="1" applyFont="1" applyBorder="1" applyAlignment="1">
      <alignment vertical="center"/>
    </xf>
    <xf numFmtId="164" fontId="6" fillId="0" borderId="10" xfId="1" applyFont="1" applyBorder="1" applyAlignment="1">
      <alignment vertical="center"/>
    </xf>
    <xf numFmtId="10" fontId="6" fillId="0" borderId="12" xfId="2" applyNumberFormat="1" applyFont="1" applyBorder="1" applyAlignment="1">
      <alignment horizontal="center" vertical="center"/>
    </xf>
  </cellXfs>
  <cellStyles count="8">
    <cellStyle name="Moneda" xfId="1" builtinId="4"/>
    <cellStyle name="Normal" xfId="0" builtinId="0"/>
    <cellStyle name="Normal 10" xfId="4" xr:uid="{00000000-0005-0000-0000-000003000000}"/>
    <cellStyle name="Normal 2" xfId="5" xr:uid="{00000000-0005-0000-0000-000004000000}"/>
    <cellStyle name="Normal 2 2" xfId="3" xr:uid="{00000000-0005-0000-0000-000005000000}"/>
    <cellStyle name="Normal 2_Enero 2014" xfId="6" xr:uid="{00000000-0005-0000-0000-000006000000}"/>
    <cellStyle name="Normal 3" xfId="7" xr:uid="{00000000-0005-0000-0000-000007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N1" zoomScaleNormal="100" workbookViewId="0">
      <selection activeCell="U5" sqref="U5"/>
    </sheetView>
  </sheetViews>
  <sheetFormatPr baseColWidth="10" defaultColWidth="11.42578125" defaultRowHeight="12.75" x14ac:dyDescent="0.25"/>
  <cols>
    <col min="1" max="1" width="17" style="1" customWidth="1"/>
    <col min="2" max="3" width="15.5703125" style="1" customWidth="1"/>
    <col min="4" max="4" width="15.85546875" style="1" customWidth="1"/>
    <col min="5" max="5" width="43.5703125" style="1" customWidth="1"/>
    <col min="6" max="6" width="32.5703125" style="1" bestFit="1" customWidth="1"/>
    <col min="7" max="8" width="30.85546875" style="1" bestFit="1" customWidth="1"/>
    <col min="9" max="9" width="24.85546875" style="1" customWidth="1"/>
    <col min="10" max="10" width="32.5703125" style="1" customWidth="1"/>
    <col min="11" max="11" width="30.85546875" style="1" bestFit="1" customWidth="1"/>
    <col min="12" max="14" width="32.5703125" style="1" bestFit="1" customWidth="1"/>
    <col min="15" max="15" width="19.140625" style="1" customWidth="1"/>
    <col min="16" max="16" width="30.85546875" style="1" bestFit="1" customWidth="1"/>
    <col min="17" max="17" width="26.7109375" style="1" bestFit="1" customWidth="1"/>
    <col min="18" max="18" width="27.28515625" style="1" customWidth="1"/>
    <col min="19" max="16384" width="11.42578125" style="1"/>
  </cols>
  <sheetData>
    <row r="1" spans="1:18" ht="15.75" x14ac:dyDescent="0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75" x14ac:dyDescent="0.25">
      <c r="A2" s="15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5.75" x14ac:dyDescent="0.25">
      <c r="A3" s="15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6.5" thickBot="1" x14ac:dyDescent="0.3">
      <c r="A4" s="17" t="s">
        <v>35</v>
      </c>
      <c r="B4" s="18"/>
      <c r="C4" s="18"/>
      <c r="D4" s="18"/>
      <c r="E4" s="18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60.75" thickBot="1" x14ac:dyDescent="0.3">
      <c r="A5" s="20" t="s">
        <v>7</v>
      </c>
      <c r="B5" s="21" t="s">
        <v>6</v>
      </c>
      <c r="C5" s="20" t="s">
        <v>5</v>
      </c>
      <c r="D5" s="21" t="s">
        <v>34</v>
      </c>
      <c r="E5" s="22" t="s">
        <v>4</v>
      </c>
      <c r="F5" s="23" t="s">
        <v>36</v>
      </c>
      <c r="G5" s="24" t="s">
        <v>37</v>
      </c>
      <c r="H5" s="23" t="s">
        <v>38</v>
      </c>
      <c r="I5" s="24" t="s">
        <v>39</v>
      </c>
      <c r="J5" s="23" t="s">
        <v>40</v>
      </c>
      <c r="K5" s="24" t="s">
        <v>41</v>
      </c>
      <c r="L5" s="23" t="s">
        <v>42</v>
      </c>
      <c r="M5" s="24" t="s">
        <v>43</v>
      </c>
      <c r="N5" s="23" t="s">
        <v>44</v>
      </c>
      <c r="O5" s="24" t="s">
        <v>45</v>
      </c>
      <c r="P5" s="23" t="s">
        <v>46</v>
      </c>
      <c r="Q5" s="24" t="s">
        <v>47</v>
      </c>
      <c r="R5" s="25" t="s">
        <v>48</v>
      </c>
    </row>
    <row r="6" spans="1:18" ht="23.25" customHeight="1" thickBot="1" x14ac:dyDescent="0.3">
      <c r="A6" s="26" t="s">
        <v>11</v>
      </c>
      <c r="B6" s="27" t="s">
        <v>2</v>
      </c>
      <c r="C6" s="28" t="s">
        <v>3</v>
      </c>
      <c r="D6" s="27" t="s">
        <v>1</v>
      </c>
      <c r="E6" s="29" t="s">
        <v>19</v>
      </c>
      <c r="F6" s="30">
        <v>100657000000</v>
      </c>
      <c r="G6" s="31">
        <v>0</v>
      </c>
      <c r="H6" s="30">
        <v>10525810000</v>
      </c>
      <c r="I6" s="31"/>
      <c r="J6" s="30">
        <f>+F6+G6-H6-I6</f>
        <v>90131190000</v>
      </c>
      <c r="K6" s="31">
        <f>+J6-L6</f>
        <v>45513255938</v>
      </c>
      <c r="L6" s="30">
        <v>44617934062</v>
      </c>
      <c r="M6" s="31">
        <v>44617934062</v>
      </c>
      <c r="N6" s="30">
        <v>44617934062</v>
      </c>
      <c r="O6" s="32">
        <v>0</v>
      </c>
      <c r="P6" s="33">
        <f>+L6-M6</f>
        <v>0</v>
      </c>
      <c r="Q6" s="32">
        <f t="shared" ref="Q6:Q18" si="0">+M6-N6</f>
        <v>0</v>
      </c>
      <c r="R6" s="34">
        <f t="shared" ref="R6:R18" si="1">+L6/J6</f>
        <v>0.49503322947361506</v>
      </c>
    </row>
    <row r="7" spans="1:18" ht="34.5" customHeight="1" thickBot="1" x14ac:dyDescent="0.3">
      <c r="A7" s="35" t="s">
        <v>12</v>
      </c>
      <c r="B7" s="36" t="s">
        <v>2</v>
      </c>
      <c r="C7" s="37" t="s">
        <v>3</v>
      </c>
      <c r="D7" s="36" t="s">
        <v>1</v>
      </c>
      <c r="E7" s="38" t="s">
        <v>20</v>
      </c>
      <c r="F7" s="39">
        <v>36694000000</v>
      </c>
      <c r="G7" s="40">
        <v>0</v>
      </c>
      <c r="H7" s="39">
        <v>2640520000</v>
      </c>
      <c r="I7" s="40"/>
      <c r="J7" s="39">
        <f t="shared" ref="J7:J18" si="2">+F7+G7-H7-I7</f>
        <v>34053480000</v>
      </c>
      <c r="K7" s="40">
        <f t="shared" ref="K7:K18" si="3">+J7-L7</f>
        <v>16892273099</v>
      </c>
      <c r="L7" s="39">
        <v>17161206901</v>
      </c>
      <c r="M7" s="40">
        <v>17161206901</v>
      </c>
      <c r="N7" s="39">
        <v>16786825483</v>
      </c>
      <c r="O7" s="41">
        <v>0</v>
      </c>
      <c r="P7" s="42">
        <f>+L7-M7</f>
        <v>0</v>
      </c>
      <c r="Q7" s="41">
        <f t="shared" si="0"/>
        <v>374381418</v>
      </c>
      <c r="R7" s="43">
        <f t="shared" si="1"/>
        <v>0.50394869778360396</v>
      </c>
    </row>
    <row r="8" spans="1:18" ht="59.25" customHeight="1" thickBot="1" x14ac:dyDescent="0.3">
      <c r="A8" s="26" t="s">
        <v>13</v>
      </c>
      <c r="B8" s="27" t="s">
        <v>2</v>
      </c>
      <c r="C8" s="28" t="s">
        <v>3</v>
      </c>
      <c r="D8" s="27" t="s">
        <v>1</v>
      </c>
      <c r="E8" s="29" t="s">
        <v>21</v>
      </c>
      <c r="F8" s="30">
        <v>7422000000</v>
      </c>
      <c r="G8" s="31">
        <v>2430000000</v>
      </c>
      <c r="H8" s="30">
        <v>0</v>
      </c>
      <c r="I8" s="31"/>
      <c r="J8" s="30">
        <f t="shared" si="2"/>
        <v>9852000000</v>
      </c>
      <c r="K8" s="31">
        <f t="shared" si="3"/>
        <v>5468013419</v>
      </c>
      <c r="L8" s="30">
        <v>4383986581</v>
      </c>
      <c r="M8" s="31">
        <v>4383986581</v>
      </c>
      <c r="N8" s="30">
        <v>4383986581</v>
      </c>
      <c r="O8" s="32">
        <v>0</v>
      </c>
      <c r="P8" s="33">
        <f t="shared" ref="P8:P18" si="4">+L8-M8</f>
        <v>0</v>
      </c>
      <c r="Q8" s="32">
        <f t="shared" si="0"/>
        <v>0</v>
      </c>
      <c r="R8" s="34">
        <f t="shared" si="1"/>
        <v>0.44498442762890783</v>
      </c>
    </row>
    <row r="9" spans="1:18" ht="23.25" customHeight="1" thickBot="1" x14ac:dyDescent="0.3">
      <c r="A9" s="35" t="s">
        <v>14</v>
      </c>
      <c r="B9" s="36" t="s">
        <v>2</v>
      </c>
      <c r="C9" s="37" t="s">
        <v>3</v>
      </c>
      <c r="D9" s="36" t="s">
        <v>1</v>
      </c>
      <c r="E9" s="38" t="s">
        <v>19</v>
      </c>
      <c r="F9" s="39">
        <v>7586000000</v>
      </c>
      <c r="G9" s="40">
        <v>0</v>
      </c>
      <c r="H9" s="39">
        <v>1481270000</v>
      </c>
      <c r="I9" s="40"/>
      <c r="J9" s="39">
        <f t="shared" si="2"/>
        <v>6104730000</v>
      </c>
      <c r="K9" s="40">
        <f t="shared" si="3"/>
        <v>3335093184</v>
      </c>
      <c r="L9" s="39">
        <v>2769636816</v>
      </c>
      <c r="M9" s="40">
        <v>2769636816</v>
      </c>
      <c r="N9" s="39">
        <v>2769636816</v>
      </c>
      <c r="O9" s="41">
        <v>0</v>
      </c>
      <c r="P9" s="42">
        <f t="shared" si="4"/>
        <v>0</v>
      </c>
      <c r="Q9" s="41">
        <f t="shared" si="0"/>
        <v>0</v>
      </c>
      <c r="R9" s="43">
        <f t="shared" si="1"/>
        <v>0.45368702891036949</v>
      </c>
    </row>
    <row r="10" spans="1:18" ht="36" customHeight="1" thickBot="1" x14ac:dyDescent="0.3">
      <c r="A10" s="26" t="s">
        <v>15</v>
      </c>
      <c r="B10" s="27" t="s">
        <v>2</v>
      </c>
      <c r="C10" s="28" t="s">
        <v>3</v>
      </c>
      <c r="D10" s="27" t="s">
        <v>1</v>
      </c>
      <c r="E10" s="29" t="s">
        <v>20</v>
      </c>
      <c r="F10" s="30">
        <v>2758000000</v>
      </c>
      <c r="G10" s="31">
        <v>0</v>
      </c>
      <c r="H10" s="30">
        <v>582400000</v>
      </c>
      <c r="I10" s="31"/>
      <c r="J10" s="30">
        <f t="shared" si="2"/>
        <v>2175600000</v>
      </c>
      <c r="K10" s="31">
        <f t="shared" si="3"/>
        <v>1274553586</v>
      </c>
      <c r="L10" s="30">
        <v>901046414</v>
      </c>
      <c r="M10" s="31">
        <v>901046414</v>
      </c>
      <c r="N10" s="30">
        <v>886212658</v>
      </c>
      <c r="O10" s="32">
        <v>0</v>
      </c>
      <c r="P10" s="33">
        <f t="shared" si="4"/>
        <v>0</v>
      </c>
      <c r="Q10" s="32">
        <f t="shared" si="0"/>
        <v>14833756</v>
      </c>
      <c r="R10" s="34">
        <f t="shared" si="1"/>
        <v>0.41415996230924801</v>
      </c>
    </row>
    <row r="11" spans="1:18" ht="50.25" customHeight="1" thickBot="1" x14ac:dyDescent="0.3">
      <c r="A11" s="35" t="s">
        <v>16</v>
      </c>
      <c r="B11" s="36" t="s">
        <v>2</v>
      </c>
      <c r="C11" s="37" t="s">
        <v>3</v>
      </c>
      <c r="D11" s="36" t="s">
        <v>1</v>
      </c>
      <c r="E11" s="38" t="s">
        <v>21</v>
      </c>
      <c r="F11" s="39">
        <v>591000000</v>
      </c>
      <c r="G11" s="40">
        <v>0</v>
      </c>
      <c r="H11" s="39">
        <v>0</v>
      </c>
      <c r="I11" s="40"/>
      <c r="J11" s="39">
        <f t="shared" si="2"/>
        <v>591000000</v>
      </c>
      <c r="K11" s="40">
        <f t="shared" si="3"/>
        <v>394677863</v>
      </c>
      <c r="L11" s="39">
        <v>196322137</v>
      </c>
      <c r="M11" s="40">
        <v>196322137</v>
      </c>
      <c r="N11" s="39">
        <v>196322137</v>
      </c>
      <c r="O11" s="41">
        <v>0</v>
      </c>
      <c r="P11" s="42">
        <f t="shared" si="4"/>
        <v>0</v>
      </c>
      <c r="Q11" s="41">
        <f t="shared" si="0"/>
        <v>0</v>
      </c>
      <c r="R11" s="43">
        <f t="shared" si="1"/>
        <v>0.33218635702199661</v>
      </c>
    </row>
    <row r="12" spans="1:18" ht="38.25" customHeight="1" thickBot="1" x14ac:dyDescent="0.3">
      <c r="A12" s="26" t="s">
        <v>24</v>
      </c>
      <c r="B12" s="27" t="s">
        <v>2</v>
      </c>
      <c r="C12" s="28" t="s">
        <v>3</v>
      </c>
      <c r="D12" s="27" t="s">
        <v>1</v>
      </c>
      <c r="E12" s="29" t="s">
        <v>27</v>
      </c>
      <c r="F12" s="30">
        <v>82174000000</v>
      </c>
      <c r="G12" s="31">
        <v>15000000000</v>
      </c>
      <c r="H12" s="30">
        <v>0</v>
      </c>
      <c r="I12" s="31"/>
      <c r="J12" s="30">
        <f t="shared" si="2"/>
        <v>97174000000</v>
      </c>
      <c r="K12" s="31">
        <f t="shared" si="3"/>
        <v>14784896742.679993</v>
      </c>
      <c r="L12" s="30">
        <v>82389103257.320007</v>
      </c>
      <c r="M12" s="31">
        <v>46345177803.989998</v>
      </c>
      <c r="N12" s="30">
        <v>46344382830.989998</v>
      </c>
      <c r="O12" s="32">
        <v>0</v>
      </c>
      <c r="P12" s="33">
        <f>+L12-M12</f>
        <v>36043925453.330009</v>
      </c>
      <c r="Q12" s="32">
        <f t="shared" si="0"/>
        <v>794973</v>
      </c>
      <c r="R12" s="34">
        <f t="shared" si="1"/>
        <v>0.84785131061106889</v>
      </c>
    </row>
    <row r="13" spans="1:18" ht="43.5" customHeight="1" thickBot="1" x14ac:dyDescent="0.3">
      <c r="A13" s="35" t="s">
        <v>25</v>
      </c>
      <c r="B13" s="36" t="s">
        <v>2</v>
      </c>
      <c r="C13" s="37" t="s">
        <v>3</v>
      </c>
      <c r="D13" s="36" t="s">
        <v>1</v>
      </c>
      <c r="E13" s="38" t="s">
        <v>28</v>
      </c>
      <c r="F13" s="39">
        <v>27000000</v>
      </c>
      <c r="G13" s="40">
        <v>0</v>
      </c>
      <c r="H13" s="39">
        <v>0</v>
      </c>
      <c r="I13" s="40"/>
      <c r="J13" s="39">
        <f t="shared" si="2"/>
        <v>27000000</v>
      </c>
      <c r="K13" s="40">
        <f t="shared" si="3"/>
        <v>8000000</v>
      </c>
      <c r="L13" s="39">
        <v>19000000</v>
      </c>
      <c r="M13" s="40">
        <v>18503350</v>
      </c>
      <c r="N13" s="39">
        <v>18503350</v>
      </c>
      <c r="O13" s="41">
        <v>0</v>
      </c>
      <c r="P13" s="42">
        <f t="shared" ref="P13:P14" si="5">+L13-M13</f>
        <v>496650</v>
      </c>
      <c r="Q13" s="41">
        <f t="shared" si="0"/>
        <v>0</v>
      </c>
      <c r="R13" s="43">
        <f t="shared" si="1"/>
        <v>0.70370370370370372</v>
      </c>
    </row>
    <row r="14" spans="1:18" ht="48" customHeight="1" thickBot="1" x14ac:dyDescent="0.3">
      <c r="A14" s="26" t="s">
        <v>32</v>
      </c>
      <c r="B14" s="27" t="s">
        <v>2</v>
      </c>
      <c r="C14" s="28" t="s">
        <v>3</v>
      </c>
      <c r="D14" s="27" t="s">
        <v>1</v>
      </c>
      <c r="E14" s="29" t="s">
        <v>33</v>
      </c>
      <c r="F14" s="30">
        <v>0</v>
      </c>
      <c r="G14" s="31">
        <v>1300000000</v>
      </c>
      <c r="H14" s="30">
        <v>0</v>
      </c>
      <c r="I14" s="31"/>
      <c r="J14" s="30">
        <f t="shared" si="2"/>
        <v>1300000000</v>
      </c>
      <c r="K14" s="31">
        <f t="shared" si="3"/>
        <v>594942978</v>
      </c>
      <c r="L14" s="30">
        <v>705057022</v>
      </c>
      <c r="M14" s="31">
        <v>688585567</v>
      </c>
      <c r="N14" s="30">
        <v>688585567</v>
      </c>
      <c r="O14" s="32">
        <v>0</v>
      </c>
      <c r="P14" s="33">
        <f t="shared" si="5"/>
        <v>16471455</v>
      </c>
      <c r="Q14" s="32">
        <f t="shared" si="0"/>
        <v>0</v>
      </c>
      <c r="R14" s="34">
        <f t="shared" si="1"/>
        <v>0.54235155538461544</v>
      </c>
    </row>
    <row r="15" spans="1:18" ht="49.5" customHeight="1" thickBot="1" x14ac:dyDescent="0.3">
      <c r="A15" s="35" t="s">
        <v>17</v>
      </c>
      <c r="B15" s="36" t="s">
        <v>2</v>
      </c>
      <c r="C15" s="37" t="s">
        <v>3</v>
      </c>
      <c r="D15" s="36" t="s">
        <v>1</v>
      </c>
      <c r="E15" s="38" t="s">
        <v>22</v>
      </c>
      <c r="F15" s="39">
        <v>509000000</v>
      </c>
      <c r="G15" s="40">
        <v>0</v>
      </c>
      <c r="H15" s="39">
        <v>0</v>
      </c>
      <c r="I15" s="40"/>
      <c r="J15" s="39">
        <f t="shared" si="2"/>
        <v>509000000</v>
      </c>
      <c r="K15" s="40">
        <f t="shared" si="3"/>
        <v>75674698</v>
      </c>
      <c r="L15" s="39">
        <v>433325302</v>
      </c>
      <c r="M15" s="40">
        <v>433325302</v>
      </c>
      <c r="N15" s="39">
        <v>433325302</v>
      </c>
      <c r="O15" s="41">
        <v>0</v>
      </c>
      <c r="P15" s="42">
        <f t="shared" si="4"/>
        <v>0</v>
      </c>
      <c r="Q15" s="41">
        <f>+M15-N15</f>
        <v>0</v>
      </c>
      <c r="R15" s="43">
        <f t="shared" si="1"/>
        <v>0.85132672298624756</v>
      </c>
    </row>
    <row r="16" spans="1:18" ht="23.25" customHeight="1" thickBot="1" x14ac:dyDescent="0.3">
      <c r="A16" s="26" t="s">
        <v>26</v>
      </c>
      <c r="B16" s="27" t="s">
        <v>2</v>
      </c>
      <c r="C16" s="28" t="s">
        <v>3</v>
      </c>
      <c r="D16" s="27" t="s">
        <v>1</v>
      </c>
      <c r="E16" s="29" t="s">
        <v>29</v>
      </c>
      <c r="F16" s="30">
        <v>6000000000</v>
      </c>
      <c r="G16" s="31">
        <v>1500000000</v>
      </c>
      <c r="H16" s="30">
        <v>0</v>
      </c>
      <c r="I16" s="31"/>
      <c r="J16" s="30">
        <f t="shared" si="2"/>
        <v>7500000000</v>
      </c>
      <c r="K16" s="31">
        <f t="shared" si="3"/>
        <v>1489641812.8299999</v>
      </c>
      <c r="L16" s="30">
        <v>6010358187.1700001</v>
      </c>
      <c r="M16" s="31">
        <v>5713503726.1599998</v>
      </c>
      <c r="N16" s="30">
        <v>5665892336.9099998</v>
      </c>
      <c r="O16" s="32">
        <v>0</v>
      </c>
      <c r="P16" s="33">
        <f t="shared" si="4"/>
        <v>296854461.01000023</v>
      </c>
      <c r="Q16" s="32">
        <f t="shared" si="0"/>
        <v>47611389.25</v>
      </c>
      <c r="R16" s="34">
        <f t="shared" si="1"/>
        <v>0.80138109162266669</v>
      </c>
    </row>
    <row r="17" spans="1:18" ht="23.25" customHeight="1" thickBot="1" x14ac:dyDescent="0.3">
      <c r="A17" s="35" t="s">
        <v>18</v>
      </c>
      <c r="B17" s="36"/>
      <c r="C17" s="37"/>
      <c r="D17" s="36"/>
      <c r="E17" s="38" t="s">
        <v>23</v>
      </c>
      <c r="F17" s="39">
        <v>21000000</v>
      </c>
      <c r="G17" s="40">
        <v>0</v>
      </c>
      <c r="H17" s="39">
        <v>0</v>
      </c>
      <c r="I17" s="40"/>
      <c r="J17" s="39">
        <f t="shared" ref="J17" si="6">+F17+G17-H17-I17</f>
        <v>21000000</v>
      </c>
      <c r="K17" s="40">
        <f t="shared" ref="K17" si="7">+J17-L17</f>
        <v>4485158</v>
      </c>
      <c r="L17" s="39">
        <v>16514842</v>
      </c>
      <c r="M17" s="40">
        <v>16514842</v>
      </c>
      <c r="N17" s="39">
        <v>16514842</v>
      </c>
      <c r="O17" s="41">
        <v>0</v>
      </c>
      <c r="P17" s="42">
        <f t="shared" ref="P17" si="8">+L17-M17</f>
        <v>0</v>
      </c>
      <c r="Q17" s="41">
        <f t="shared" ref="Q17" si="9">+M17-N17</f>
        <v>0</v>
      </c>
      <c r="R17" s="43">
        <f t="shared" ref="R17" si="10">+L17/J17</f>
        <v>0.78642104761904763</v>
      </c>
    </row>
    <row r="18" spans="1:18" ht="66.75" customHeight="1" thickBot="1" x14ac:dyDescent="0.3">
      <c r="A18" s="44" t="s">
        <v>30</v>
      </c>
      <c r="B18" s="27" t="s">
        <v>2</v>
      </c>
      <c r="C18" s="45">
        <v>10</v>
      </c>
      <c r="D18" s="27" t="s">
        <v>1</v>
      </c>
      <c r="E18" s="46" t="s">
        <v>31</v>
      </c>
      <c r="F18" s="30">
        <v>4784056802</v>
      </c>
      <c r="G18" s="47">
        <v>0</v>
      </c>
      <c r="H18" s="30">
        <v>0</v>
      </c>
      <c r="I18" s="31"/>
      <c r="J18" s="30">
        <f t="shared" si="2"/>
        <v>4784056802</v>
      </c>
      <c r="K18" s="31">
        <f t="shared" si="3"/>
        <v>2928934865.2200003</v>
      </c>
      <c r="L18" s="30">
        <v>1855121936.78</v>
      </c>
      <c r="M18" s="31">
        <v>954590152.59000003</v>
      </c>
      <c r="N18" s="30">
        <v>954590152.59000003</v>
      </c>
      <c r="O18" s="32">
        <v>0</v>
      </c>
      <c r="P18" s="33">
        <f t="shared" si="4"/>
        <v>900531784.18999994</v>
      </c>
      <c r="Q18" s="32">
        <f t="shared" si="0"/>
        <v>0</v>
      </c>
      <c r="R18" s="34">
        <f t="shared" si="1"/>
        <v>0.38777172043702668</v>
      </c>
    </row>
    <row r="19" spans="1:18" ht="27.75" customHeight="1" thickBot="1" x14ac:dyDescent="0.3">
      <c r="A19" s="48" t="s">
        <v>0</v>
      </c>
      <c r="B19" s="49"/>
      <c r="C19" s="49"/>
      <c r="D19" s="49"/>
      <c r="E19" s="49"/>
      <c r="F19" s="50">
        <f t="shared" ref="F19:Q19" si="11">SUM(F6:F18)</f>
        <v>249223056802</v>
      </c>
      <c r="G19" s="50">
        <f t="shared" si="11"/>
        <v>20230000000</v>
      </c>
      <c r="H19" s="51">
        <f t="shared" si="11"/>
        <v>15230000000</v>
      </c>
      <c r="I19" s="52">
        <f t="shared" si="11"/>
        <v>0</v>
      </c>
      <c r="J19" s="53">
        <f t="shared" si="11"/>
        <v>254223056802</v>
      </c>
      <c r="K19" s="52">
        <f t="shared" si="11"/>
        <v>92764443343.729996</v>
      </c>
      <c r="L19" s="53">
        <f t="shared" si="11"/>
        <v>161458613458.27002</v>
      </c>
      <c r="M19" s="52">
        <f t="shared" si="11"/>
        <v>124200333654.73999</v>
      </c>
      <c r="N19" s="53">
        <f t="shared" si="11"/>
        <v>123762712118.48999</v>
      </c>
      <c r="O19" s="52">
        <f t="shared" si="11"/>
        <v>0</v>
      </c>
      <c r="P19" s="53">
        <f t="shared" si="11"/>
        <v>37258279803.530014</v>
      </c>
      <c r="Q19" s="52">
        <f t="shared" si="11"/>
        <v>437621536.25</v>
      </c>
      <c r="R19" s="54">
        <f>+L19/J19</f>
        <v>0.63510609733569934</v>
      </c>
    </row>
    <row r="20" spans="1:18" x14ac:dyDescent="0.25">
      <c r="L20" s="2"/>
      <c r="N20" s="2"/>
    </row>
    <row r="21" spans="1:18" x14ac:dyDescent="0.25">
      <c r="J21" s="8"/>
      <c r="K21" s="8"/>
      <c r="L21" s="3"/>
      <c r="M21" s="3"/>
      <c r="P21" s="8"/>
    </row>
    <row r="22" spans="1:18" x14ac:dyDescent="0.25">
      <c r="D22" s="4"/>
      <c r="E22" s="6"/>
      <c r="F22" s="5"/>
      <c r="G22" s="5"/>
      <c r="H22" s="5"/>
      <c r="I22" s="5"/>
      <c r="J22" s="7"/>
      <c r="K22" s="7"/>
      <c r="L22" s="12"/>
      <c r="M22" s="12"/>
      <c r="N22" s="12"/>
      <c r="O22" s="9"/>
      <c r="P22" s="10"/>
    </row>
    <row r="23" spans="1:18" x14ac:dyDescent="0.25">
      <c r="H23" s="5"/>
      <c r="I23" s="5"/>
      <c r="J23" s="5"/>
      <c r="K23" s="7"/>
      <c r="L23" s="7"/>
      <c r="M23" s="7"/>
      <c r="N23" s="7"/>
      <c r="O23" s="5"/>
      <c r="P23" s="7"/>
    </row>
    <row r="24" spans="1:18" x14ac:dyDescent="0.25">
      <c r="H24" s="5"/>
      <c r="I24" s="5"/>
      <c r="J24" s="5"/>
      <c r="K24" s="5"/>
      <c r="L24" s="5"/>
      <c r="M24" s="7"/>
      <c r="N24" s="5"/>
      <c r="O24" s="5"/>
      <c r="P24" s="5"/>
    </row>
    <row r="25" spans="1:18" x14ac:dyDescent="0.25">
      <c r="H25" s="5"/>
      <c r="I25" s="5"/>
      <c r="J25" s="5"/>
      <c r="K25" s="7"/>
      <c r="L25" s="7"/>
      <c r="M25" s="5"/>
      <c r="N25" s="5"/>
      <c r="O25" s="5"/>
      <c r="P25" s="11"/>
    </row>
    <row r="26" spans="1:18" x14ac:dyDescent="0.25">
      <c r="H26" s="5"/>
      <c r="I26" s="5"/>
      <c r="J26" s="5"/>
      <c r="K26" s="5"/>
      <c r="L26" s="5"/>
      <c r="M26" s="5"/>
      <c r="N26" s="5"/>
      <c r="O26" s="5"/>
      <c r="P26" s="5"/>
    </row>
    <row r="27" spans="1:18" x14ac:dyDescent="0.25">
      <c r="H27" s="5"/>
      <c r="I27" s="5"/>
      <c r="J27" s="5"/>
      <c r="K27" s="5"/>
      <c r="L27" s="5"/>
      <c r="M27" s="5"/>
      <c r="N27" s="5"/>
      <c r="O27" s="5"/>
      <c r="P27" s="5"/>
    </row>
    <row r="28" spans="1:18" x14ac:dyDescent="0.25">
      <c r="H28" s="5"/>
      <c r="I28" s="5"/>
      <c r="J28" s="5"/>
      <c r="K28" s="5"/>
      <c r="L28" s="5"/>
      <c r="M28" s="5"/>
      <c r="N28" s="5"/>
      <c r="O28" s="5"/>
      <c r="P28" s="5"/>
    </row>
    <row r="29" spans="1:18" x14ac:dyDescent="0.25">
      <c r="H29" s="5"/>
      <c r="I29" s="5"/>
      <c r="J29" s="5"/>
      <c r="K29" s="5"/>
      <c r="L29" s="5"/>
      <c r="M29" s="5"/>
      <c r="N29" s="5"/>
      <c r="O29" s="5"/>
      <c r="P29" s="5"/>
    </row>
    <row r="30" spans="1:18" x14ac:dyDescent="0.25">
      <c r="H30" s="5"/>
      <c r="I30" s="5"/>
      <c r="J30" s="5"/>
      <c r="K30" s="5"/>
      <c r="L30" s="5"/>
      <c r="M30" s="5"/>
      <c r="N30" s="5"/>
      <c r="O30" s="5"/>
      <c r="P30" s="5"/>
    </row>
  </sheetData>
  <autoFilter ref="A5:R5" xr:uid="{00000000-0001-0000-0000-000000000000}"/>
  <mergeCells count="1">
    <mergeCell ref="A19:E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ignoredErrors>
    <ignoredError sqref="C14:C16 C6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Ernesto Rojas Bayona</dc:creator>
  <cp:lastModifiedBy>GLORIA PATRICIA MARTINEZ CASTAÑO</cp:lastModifiedBy>
  <cp:lastPrinted>2018-05-03T14:43:44Z</cp:lastPrinted>
  <dcterms:created xsi:type="dcterms:W3CDTF">2018-01-23T20:49:19Z</dcterms:created>
  <dcterms:modified xsi:type="dcterms:W3CDTF">2026-08-02T20:51:25Z</dcterms:modified>
</cp:coreProperties>
</file>